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760" activeTab="0"/>
  </bookViews>
  <sheets>
    <sheet name="леса" sheetId="1" r:id="rId1"/>
    <sheet name="ресурсы" sheetId="2" r:id="rId2"/>
    <sheet name="отходы" sheetId="3" r:id="rId3"/>
  </sheets>
  <definedNames>
    <definedName name="_xlnm.Print_Area" localSheetId="2">'отходы'!$A$1:$H$105</definedName>
    <definedName name="_xlnm.Print_Area" localSheetId="1">'ресурсы'!$A$1:$J$23</definedName>
  </definedNames>
  <calcPr fullCalcOnLoad="1"/>
</workbook>
</file>

<file path=xl/sharedStrings.xml><?xml version="1.0" encoding="utf-8"?>
<sst xmlns="http://schemas.openxmlformats.org/spreadsheetml/2006/main" count="139" uniqueCount="106">
  <si>
    <t>Наименование мероприятия</t>
  </si>
  <si>
    <t>Срок исполнения</t>
  </si>
  <si>
    <t>Объем финансирования</t>
  </si>
  <si>
    <t>В том числе за счет средств</t>
  </si>
  <si>
    <t>Исполнители- ответственные за реализацию мероприятия</t>
  </si>
  <si>
    <t>Внебюджетных источников</t>
  </si>
  <si>
    <t>МКУ «ГКМХ»</t>
  </si>
  <si>
    <t>Охрана и восстановление водных объектов - источников питьевого водоснабжения.</t>
  </si>
  <si>
    <t>Очистка территорий прилегающих к родникам от бытового мусора, обустройство прилегающих территорий.</t>
  </si>
  <si>
    <t>Контроль качества воды открытых источников, выявление проблемы загрязнения прилегающих территорий</t>
  </si>
  <si>
    <t>Повышение  комфортности пребывания в парке, очистка от мусора, ликвидация навалов мусора в местах массового отдыха горожан</t>
  </si>
  <si>
    <t>1.1. Определение мест несанкционированных свалок</t>
  </si>
  <si>
    <t>Определение мест  несанкционированных свалок с целью их ликвидации, определение лиц, ответственных за возникновение свалки, привлечение их к ответственности.</t>
  </si>
  <si>
    <t>1.2. Ликвидация несанкционированных свалок (вывоз мусора с несанкционированных свалок)</t>
  </si>
  <si>
    <t>Контроль за вывозом мусора с территорий, ИП и частного сектора</t>
  </si>
  <si>
    <t>Соблюдение экологических, санитарных и иных требований в области окружающей среды и здоровья человека</t>
  </si>
  <si>
    <t>Итого по подпрограмме</t>
  </si>
  <si>
    <t>МКУ «ГКМХ»,      Председатели ГСК, БСК</t>
  </si>
  <si>
    <t>МКУ «Дорожник», Председатели ГСК, БСК</t>
  </si>
  <si>
    <t>собственных доходов</t>
  </si>
  <si>
    <t>другие собственные доходы</t>
  </si>
  <si>
    <t>МКУ «ГКМХ»,    МУП ЖКХ</t>
  </si>
  <si>
    <t xml:space="preserve">Соблюдение экологических, санитарных и иных требований в области окружающей среды и здоровья человека </t>
  </si>
  <si>
    <t>МКУ "Дорожник"</t>
  </si>
  <si>
    <t>МКУ «Дорожник»,  МКУ «ГКМХ»</t>
  </si>
  <si>
    <t>Повышение эффективности использования средств водного пожаротушения</t>
  </si>
  <si>
    <t>Снижение угрозы уничтожения огнем населенных пунктов путем локализации лесных горючих материалов от надвигающейся горящей кромки лесного пожара</t>
  </si>
  <si>
    <t xml:space="preserve">в том числе </t>
  </si>
  <si>
    <t>Субсидии и  иные межбюджетные трансферты</t>
  </si>
  <si>
    <t>Ожидаемые показатели оценки эффективности (количественные и качественные)</t>
  </si>
  <si>
    <t xml:space="preserve">Субсидии и иные межбюджетные трансферты, тыс. руб. </t>
  </si>
  <si>
    <t xml:space="preserve">Другие собственные доходы, тыс. руб. </t>
  </si>
  <si>
    <t xml:space="preserve">Внебюджетных источников, тыс. руб. </t>
  </si>
  <si>
    <t>Объем финансирования,                          тыс. руб.</t>
  </si>
  <si>
    <t xml:space="preserve">Срок исполнения, год </t>
  </si>
  <si>
    <t>МКУ «Дорожник»</t>
  </si>
  <si>
    <t>Охрана лесов и водных источников</t>
  </si>
  <si>
    <r>
      <t>Цель :</t>
    </r>
    <r>
      <rPr>
        <sz val="14"/>
        <color indexed="8"/>
        <rFont val="Times New Roman"/>
        <family val="1"/>
      </rPr>
      <t xml:space="preserve"> Сохранение и воспроизводство лесов как сырьевой базы, обеспечивающей потребности экономики и населения в древесной и недревесной продукции, и как важнейшего природоформирующего компонента окружающей природной среды на основе рационального и неистощительного лесопользования.</t>
    </r>
  </si>
  <si>
    <t>Задачи:</t>
  </si>
  <si>
    <t>-  Сохранение природных ландшафтов, используемых для массового отдыха населения.</t>
  </si>
  <si>
    <t>-  Охрана лесов от пожаров, обеспечение оперативного обнаружения и тушения лесных пожаров, проведение предупредительных (профилактических) противопожарных мероприятий, укрепление материальной базы пожаротушения лесхозов.</t>
  </si>
  <si>
    <t>- Воспроизводство ресурсного потенциала лесов через заготовку семенного фонда, выращивание посадочного материала, создание лесных культур, содействие естественному возобновлению.</t>
  </si>
  <si>
    <t>- Охрана и восстановление водных объектов - источников питьевого водоснабжения.</t>
  </si>
  <si>
    <t>3. Обустройство существующих противопожарных водоемов и подъездных путей к ним</t>
  </si>
  <si>
    <t>4. Уборка сухостойной и ветровальной древесины в парковой зоне и застроенной части города (1, 3, 9, 10 кварталы)</t>
  </si>
  <si>
    <t>1.Ликвидация несанкционированных свалок</t>
  </si>
  <si>
    <t>2.Содержание полигона твердых бытовых отходов</t>
  </si>
  <si>
    <t>2.1. Организация раздельного сбора отходов</t>
  </si>
  <si>
    <t>2.2.Заработная плата</t>
  </si>
  <si>
    <t>2.3. Начисления на выплаты по оплате труда</t>
  </si>
  <si>
    <t>2.4. Транспортные услуги</t>
  </si>
  <si>
    <t>2.6.Коммунальные услуги</t>
  </si>
  <si>
    <t>2.7. Работы и услуги по содержанию имущества</t>
  </si>
  <si>
    <t>2.8.Прочие работы, услуги</t>
  </si>
  <si>
    <t xml:space="preserve">2.9.Уплата налога на имущество организацией </t>
  </si>
  <si>
    <t>2.10.  Уплата земельного налога</t>
  </si>
  <si>
    <t>2.12.Увеличение стоимости основных средств</t>
  </si>
  <si>
    <t>2.13.Увеличение стоимости материальных запасов</t>
  </si>
  <si>
    <t>Задача:   Сокращение объемов накопления промышленных и бытовых отходов</t>
  </si>
  <si>
    <t>- Выявление и предотвращение нарушений законодательства в области охраны окружающей среды;</t>
  </si>
  <si>
    <t>- Обеспечение соблюдения субъектами хозяйственной и иной  деятельности требований и нормативных документов в области охраны окружающей среды.</t>
  </si>
  <si>
    <t xml:space="preserve"> -Сохранение природных ландшафтов,  используемых для массового отдыха;</t>
  </si>
  <si>
    <r>
      <t>1</t>
    </r>
    <r>
      <rPr>
        <sz val="12"/>
        <color indexed="8"/>
        <rFont val="Times New Roman"/>
        <family val="1"/>
      </rPr>
      <t>. Обустройство зон санитарной охраны выхода подземных вод (родники).</t>
    </r>
  </si>
  <si>
    <t>Всего по  пункту 2</t>
  </si>
  <si>
    <t>2.11.Прочие расходы, в т.ч. налог на транспорт</t>
  </si>
  <si>
    <t>МКУ «ГКМХ»,  МКУ «Дорожник»,   МУП «ЖКХ»</t>
  </si>
  <si>
    <t>МУП «ЖКХ»</t>
  </si>
  <si>
    <t>- Ликвидация несанкционированных свалок на территории ЗАТО г. Радужный Владимирской области;</t>
  </si>
  <si>
    <t>1.3. Работа с организациями, предприятиями, предпринимателями и с владельцами индивидуальных домов (7 квартал) по заключению договоров на вывоз ТБО</t>
  </si>
  <si>
    <t>1.4. Очистка и поддержание чистоты охранной зоны и противопожарного рва на несанкционированной свалке ЗАТО г. Радужный Владимирской области</t>
  </si>
  <si>
    <t>Цель: Обеспечение благоприятной окружающей среды и экологической безопасности на территории  ЗАТО г. Радужный Владимирской области</t>
  </si>
  <si>
    <t>Ликвидация выявленных несанкционированных свалок на территории ЗАТО г. Радужный Владимирской области</t>
  </si>
  <si>
    <t xml:space="preserve">Ограничение распространения несанкционированной свалки ЗАТО г. Радужный Владимирской оьласти на прилегающие территории </t>
  </si>
  <si>
    <t>5. Лесозащитные работы (лесопатологический мониторинг, изготовление гнездовий, огораживание муравейников, устройство кормушек для птиц). Создание новых и обновление существующих минерализованных полос по кромке лесного массива, примыкающего к застроенной части 1, 3, 9, 10, 7/1, 7/2 кварталов ЗАТО г. Радужный Владимирской области</t>
  </si>
  <si>
    <t>Выявление новых и учет существующих загрязнителей окружающей среды</t>
  </si>
  <si>
    <t>1.5. Формирование базы данных объектов, оказывающих негативное воздействие на окружающую среду</t>
  </si>
  <si>
    <t xml:space="preserve"> Перечень мероприятий подпрограммы "Городские леса ЗАТО г.Радужный Владимирской области"</t>
  </si>
  <si>
    <t xml:space="preserve"> Перечень мероприятий подпргораммы "Отходы ЗАТО г. Радужный Владимирской области"</t>
  </si>
  <si>
    <t>2.14. Экологический мониторинг состояния окружающей среды полигона ТБО</t>
  </si>
  <si>
    <t>в том числе  по годам</t>
  </si>
  <si>
    <t>Цель : обеспечение благоприятной окружающей среды на территории ЗАТО г. Радужный Владимирской области</t>
  </si>
  <si>
    <t xml:space="preserve">Задачи: </t>
  </si>
  <si>
    <t>в том числе по годам:</t>
  </si>
  <si>
    <t>2.5. Прочие выплаты</t>
  </si>
  <si>
    <t>Ресурсное обеспечение программы</t>
  </si>
  <si>
    <t xml:space="preserve">Срок исполнения год </t>
  </si>
  <si>
    <t>Объем финансирования, тыс. руб.</t>
  </si>
  <si>
    <t xml:space="preserve">Исполнители- ответственные за реализацию программы, подпрограммы </t>
  </si>
  <si>
    <t>Внебюджетных источников, тыс. руб.</t>
  </si>
  <si>
    <t>Субсидии и  иные межбюджетные трансферты, тыс. руб.</t>
  </si>
  <si>
    <t>другие собственные доходы, тыс. руб.</t>
  </si>
  <si>
    <t xml:space="preserve">                          МКУ «ГКМХ»,             МКУ «Дорожник»</t>
  </si>
  <si>
    <t>ИТОГО по Программе</t>
  </si>
  <si>
    <t>МКУ «ГКМХ»,             МКУ «Дорожник»   "КУМИ"</t>
  </si>
  <si>
    <t>ИТОГО по Подпрограмме</t>
  </si>
  <si>
    <t xml:space="preserve">                            МКУ «ГКМХ»,             МКУ «Дорожник»</t>
  </si>
  <si>
    <t>Программа «Охрана окружающей среды ЗАТО г. Радужный Владимирской области»</t>
  </si>
  <si>
    <t>Подпрограмма «Городские леса ЗАТО г. Радужный Владимирской области»</t>
  </si>
  <si>
    <t>С.П. Гарипова, 3-42-95</t>
  </si>
  <si>
    <t>2. Гигиеническая экспертиза воды из родников</t>
  </si>
  <si>
    <t>Подпрограмма «Отходы ЗАТО г. Радужный Владимирской области»</t>
  </si>
  <si>
    <t>2017-2020</t>
  </si>
  <si>
    <t>Всего на 2017-2020 года:</t>
  </si>
  <si>
    <t>Приложение к подпрограмме "Городские леса ЗАТО г.Радужный Владимирской области"</t>
  </si>
  <si>
    <t>Приложение к подпргорамме "Отходы ЗАТО г. Радужный Владимирской области"</t>
  </si>
  <si>
    <t>Приложение к программе «Охрана окружающей среды ЗАТО г. Радужный Владимирской области»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</si>
</sst>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#,##0.0000"/>
    <numFmt numFmtId="178" formatCode="0.000000"/>
    <numFmt numFmtId="179" formatCode="0.0000"/>
    <numFmt numFmtId="180" formatCode="0.00000"/>
    <numFmt numFmtId="181" formatCode="0.000"/>
    <numFmt numFmtId="182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6"/>
      <name val="Times New Roman"/>
      <family val="1"/>
    </font>
    <font>
      <sz val="18"/>
      <name val="Times New Roman"/>
      <family val="1"/>
    </font>
    <font>
      <sz val="1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6" fillId="0" borderId="0" xfId="0" applyFont="1" applyBorder="1" applyAlignment="1">
      <alignment vertical="center"/>
    </xf>
    <xf numFmtId="180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2" fillId="0" borderId="10" xfId="0" applyFont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center" wrapText="1"/>
    </xf>
    <xf numFmtId="179" fontId="9" fillId="0" borderId="10" xfId="0" applyNumberFormat="1" applyFont="1" applyFill="1" applyBorder="1" applyAlignment="1">
      <alignment horizontal="center" vertical="top" wrapText="1"/>
    </xf>
    <xf numFmtId="176" fontId="1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181" fontId="7" fillId="0" borderId="10" xfId="0" applyNumberFormat="1" applyFont="1" applyBorder="1" applyAlignment="1">
      <alignment vertical="top" wrapText="1"/>
    </xf>
    <xf numFmtId="181" fontId="7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81" fontId="12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/>
    </xf>
    <xf numFmtId="0" fontId="1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vertical="top" wrapText="1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181" fontId="15" fillId="0" borderId="10" xfId="0" applyNumberFormat="1" applyFont="1" applyBorder="1" applyAlignment="1">
      <alignment horizontal="center" vertical="center" wrapText="1"/>
    </xf>
    <xf numFmtId="181" fontId="15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180" fontId="15" fillId="0" borderId="10" xfId="0" applyNumberFormat="1" applyFont="1" applyBorder="1" applyAlignment="1">
      <alignment horizontal="center"/>
    </xf>
    <xf numFmtId="180" fontId="15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vertical="top" wrapText="1"/>
    </xf>
    <xf numFmtId="176" fontId="3" fillId="0" borderId="0" xfId="0" applyNumberFormat="1" applyFont="1" applyFill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Border="1" applyAlignment="1">
      <alignment vertical="top" wrapText="1"/>
    </xf>
    <xf numFmtId="176" fontId="3" fillId="0" borderId="0" xfId="0" applyNumberFormat="1" applyFont="1" applyAlignment="1">
      <alignment vertical="center"/>
    </xf>
    <xf numFmtId="176" fontId="3" fillId="0" borderId="10" xfId="0" applyNumberFormat="1" applyFont="1" applyBorder="1" applyAlignment="1">
      <alignment/>
    </xf>
    <xf numFmtId="176" fontId="3" fillId="0" borderId="10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horizontal="right" vertical="center" wrapText="1"/>
    </xf>
    <xf numFmtId="2" fontId="7" fillId="32" borderId="10" xfId="0" applyNumberFormat="1" applyFont="1" applyFill="1" applyBorder="1" applyAlignment="1" applyProtection="1">
      <alignment horizontal="center" vertical="center" wrapText="1"/>
      <protection locked="0"/>
    </xf>
    <xf numFmtId="176" fontId="12" fillId="33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/>
    </xf>
    <xf numFmtId="180" fontId="15" fillId="0" borderId="10" xfId="0" applyNumberFormat="1" applyFont="1" applyBorder="1" applyAlignment="1">
      <alignment horizontal="center" vertical="center"/>
    </xf>
    <xf numFmtId="180" fontId="1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80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15" fillId="0" borderId="13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justify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7"/>
  <sheetViews>
    <sheetView tabSelected="1" zoomScale="75" zoomScaleNormal="75" zoomScaleSheetLayoutView="75" zoomScalePageLayoutView="0" workbookViewId="0" topLeftCell="A1">
      <selection activeCell="N8" sqref="N8"/>
    </sheetView>
  </sheetViews>
  <sheetFormatPr defaultColWidth="9.140625" defaultRowHeight="15"/>
  <cols>
    <col min="1" max="1" width="45.00390625" style="0" customWidth="1"/>
    <col min="2" max="2" width="13.8515625" style="0" customWidth="1"/>
    <col min="3" max="3" width="15.421875" style="0" customWidth="1"/>
    <col min="4" max="4" width="12.7109375" style="0" customWidth="1"/>
    <col min="5" max="5" width="14.421875" style="0" customWidth="1"/>
    <col min="6" max="6" width="18.00390625" style="0" customWidth="1"/>
    <col min="7" max="7" width="17.421875" style="0" customWidth="1"/>
    <col min="8" max="8" width="32.28125" style="0" customWidth="1"/>
    <col min="9" max="9" width="12.421875" style="0" customWidth="1"/>
    <col min="10" max="10" width="17.140625" style="0" customWidth="1"/>
  </cols>
  <sheetData>
    <row r="1" spans="3:8" ht="18.75">
      <c r="C1" s="105" t="s">
        <v>103</v>
      </c>
      <c r="D1" s="105"/>
      <c r="E1" s="105"/>
      <c r="F1" s="105"/>
      <c r="G1" s="105"/>
      <c r="H1" s="105"/>
    </row>
    <row r="2" spans="3:8" ht="18.75">
      <c r="C2" s="105"/>
      <c r="D2" s="105"/>
      <c r="E2" s="105"/>
      <c r="F2" s="105"/>
      <c r="G2" s="105"/>
      <c r="H2" s="105"/>
    </row>
    <row r="3" spans="3:8" ht="30" customHeight="1">
      <c r="C3" s="106"/>
      <c r="D3" s="106"/>
      <c r="E3" s="106"/>
      <c r="F3" s="106"/>
      <c r="G3" s="106"/>
      <c r="H3" s="106"/>
    </row>
    <row r="4" spans="1:8" ht="23.25">
      <c r="A4" s="108" t="s">
        <v>76</v>
      </c>
      <c r="B4" s="108"/>
      <c r="C4" s="108"/>
      <c r="D4" s="108"/>
      <c r="E4" s="108"/>
      <c r="F4" s="108"/>
      <c r="G4" s="108"/>
      <c r="H4" s="108"/>
    </row>
    <row r="5" spans="1:8" ht="18.75">
      <c r="A5" s="107"/>
      <c r="B5" s="107"/>
      <c r="C5" s="107"/>
      <c r="D5" s="107"/>
      <c r="E5" s="107"/>
      <c r="F5" s="107"/>
      <c r="G5" s="107"/>
      <c r="H5" s="107"/>
    </row>
    <row r="6" spans="1:8" ht="18.75">
      <c r="A6" s="92" t="s">
        <v>0</v>
      </c>
      <c r="B6" s="92" t="s">
        <v>1</v>
      </c>
      <c r="C6" s="92" t="s">
        <v>2</v>
      </c>
      <c r="D6" s="92" t="s">
        <v>3</v>
      </c>
      <c r="E6" s="92"/>
      <c r="F6" s="92"/>
      <c r="G6" s="92" t="s">
        <v>4</v>
      </c>
      <c r="H6" s="92" t="s">
        <v>29</v>
      </c>
    </row>
    <row r="7" spans="1:8" ht="42" customHeight="1">
      <c r="A7" s="92"/>
      <c r="B7" s="92"/>
      <c r="C7" s="92"/>
      <c r="D7" s="119" t="s">
        <v>19</v>
      </c>
      <c r="E7" s="119"/>
      <c r="F7" s="92" t="s">
        <v>5</v>
      </c>
      <c r="G7" s="92"/>
      <c r="H7" s="92"/>
    </row>
    <row r="8" spans="1:8" ht="112.5">
      <c r="A8" s="92"/>
      <c r="B8" s="92"/>
      <c r="C8" s="92"/>
      <c r="D8" s="6" t="s">
        <v>28</v>
      </c>
      <c r="E8" s="6" t="s">
        <v>20</v>
      </c>
      <c r="F8" s="92"/>
      <c r="G8" s="92"/>
      <c r="H8" s="92"/>
    </row>
    <row r="9" spans="1:8" ht="18.75">
      <c r="A9" s="116" t="s">
        <v>36</v>
      </c>
      <c r="B9" s="117"/>
      <c r="C9" s="117"/>
      <c r="D9" s="117"/>
      <c r="E9" s="117"/>
      <c r="F9" s="117"/>
      <c r="G9" s="117"/>
      <c r="H9" s="118"/>
    </row>
    <row r="10" spans="1:8" ht="60.75" customHeight="1">
      <c r="A10" s="93" t="s">
        <v>37</v>
      </c>
      <c r="B10" s="93"/>
      <c r="C10" s="93"/>
      <c r="D10" s="93"/>
      <c r="E10" s="93"/>
      <c r="F10" s="93"/>
      <c r="G10" s="93"/>
      <c r="H10" s="93"/>
    </row>
    <row r="11" spans="1:8" ht="18.75">
      <c r="A11" s="93" t="s">
        <v>7</v>
      </c>
      <c r="B11" s="93"/>
      <c r="C11" s="93"/>
      <c r="D11" s="93"/>
      <c r="E11" s="93"/>
      <c r="F11" s="93"/>
      <c r="G11" s="93"/>
      <c r="H11" s="93"/>
    </row>
    <row r="12" spans="1:8" ht="18.75">
      <c r="A12" s="93" t="s">
        <v>38</v>
      </c>
      <c r="B12" s="93"/>
      <c r="C12" s="93"/>
      <c r="D12" s="93"/>
      <c r="E12" s="93"/>
      <c r="F12" s="93"/>
      <c r="G12" s="93"/>
      <c r="H12" s="93"/>
    </row>
    <row r="13" spans="1:8" ht="27.75" customHeight="1">
      <c r="A13" s="94" t="s">
        <v>39</v>
      </c>
      <c r="B13" s="95"/>
      <c r="C13" s="95"/>
      <c r="D13" s="95"/>
      <c r="E13" s="95"/>
      <c r="F13" s="95"/>
      <c r="G13" s="95"/>
      <c r="H13" s="95"/>
    </row>
    <row r="14" spans="1:8" ht="38.25" customHeight="1">
      <c r="A14" s="94" t="s">
        <v>41</v>
      </c>
      <c r="B14" s="95"/>
      <c r="C14" s="95"/>
      <c r="D14" s="95"/>
      <c r="E14" s="95"/>
      <c r="F14" s="95"/>
      <c r="G14" s="95"/>
      <c r="H14" s="95"/>
    </row>
    <row r="15" spans="1:8" ht="53.25" customHeight="1">
      <c r="A15" s="94" t="s">
        <v>40</v>
      </c>
      <c r="B15" s="95"/>
      <c r="C15" s="95"/>
      <c r="D15" s="95"/>
      <c r="E15" s="95"/>
      <c r="F15" s="95"/>
      <c r="G15" s="95"/>
      <c r="H15" s="95"/>
    </row>
    <row r="16" spans="1:8" ht="24" customHeight="1">
      <c r="A16" s="94" t="s">
        <v>42</v>
      </c>
      <c r="B16" s="95"/>
      <c r="C16" s="95"/>
      <c r="D16" s="95"/>
      <c r="E16" s="95"/>
      <c r="F16" s="95"/>
      <c r="G16" s="95"/>
      <c r="H16" s="95"/>
    </row>
    <row r="17" spans="1:8" ht="33" customHeight="1">
      <c r="A17" s="109" t="s">
        <v>62</v>
      </c>
      <c r="B17" s="11">
        <v>2017</v>
      </c>
      <c r="C17" s="74">
        <f>F17+E17+D17</f>
        <v>229</v>
      </c>
      <c r="D17" s="15"/>
      <c r="E17" s="68">
        <v>229</v>
      </c>
      <c r="F17" s="15"/>
      <c r="G17" s="102" t="s">
        <v>23</v>
      </c>
      <c r="H17" s="99" t="s">
        <v>8</v>
      </c>
    </row>
    <row r="18" spans="1:8" ht="27.75" customHeight="1">
      <c r="A18" s="110"/>
      <c r="B18" s="11">
        <v>2018</v>
      </c>
      <c r="C18" s="74">
        <f>D18+E18+F18</f>
        <v>230</v>
      </c>
      <c r="D18" s="16"/>
      <c r="E18" s="69">
        <v>230</v>
      </c>
      <c r="F18" s="15"/>
      <c r="G18" s="103"/>
      <c r="H18" s="100"/>
    </row>
    <row r="19" spans="1:8" ht="21" customHeight="1">
      <c r="A19" s="110"/>
      <c r="B19" s="11">
        <v>2019</v>
      </c>
      <c r="C19" s="74">
        <f>D19+E19+F19</f>
        <v>230</v>
      </c>
      <c r="D19" s="15"/>
      <c r="E19" s="68">
        <v>230</v>
      </c>
      <c r="F19" s="15"/>
      <c r="G19" s="104"/>
      <c r="H19" s="101"/>
    </row>
    <row r="20" spans="1:8" ht="21" customHeight="1">
      <c r="A20" s="111"/>
      <c r="B20" s="11">
        <v>2020</v>
      </c>
      <c r="C20" s="74">
        <v>230</v>
      </c>
      <c r="D20" s="15"/>
      <c r="E20" s="68">
        <v>230</v>
      </c>
      <c r="F20" s="15"/>
      <c r="G20" s="83"/>
      <c r="H20" s="82"/>
    </row>
    <row r="21" spans="1:8" ht="39.75" customHeight="1">
      <c r="A21" s="112" t="s">
        <v>99</v>
      </c>
      <c r="B21" s="11">
        <v>2017</v>
      </c>
      <c r="C21" s="74">
        <f>D21+E21+F21</f>
        <v>26.72936</v>
      </c>
      <c r="D21" s="15"/>
      <c r="E21" s="68">
        <v>26.72936</v>
      </c>
      <c r="F21" s="15"/>
      <c r="G21" s="102" t="s">
        <v>6</v>
      </c>
      <c r="H21" s="96" t="s">
        <v>9</v>
      </c>
    </row>
    <row r="22" spans="1:8" ht="27" customHeight="1">
      <c r="A22" s="110"/>
      <c r="B22" s="11">
        <v>2018</v>
      </c>
      <c r="C22" s="74">
        <f>D22+E22+F22</f>
        <v>35</v>
      </c>
      <c r="D22" s="16"/>
      <c r="E22" s="70">
        <v>35</v>
      </c>
      <c r="F22" s="15"/>
      <c r="G22" s="103"/>
      <c r="H22" s="96"/>
    </row>
    <row r="23" spans="1:8" ht="21.75" customHeight="1">
      <c r="A23" s="110"/>
      <c r="B23" s="11">
        <v>2019</v>
      </c>
      <c r="C23" s="74">
        <f aca="true" t="shared" si="0" ref="C23:C32">D23+E23+F23</f>
        <v>35</v>
      </c>
      <c r="D23" s="15"/>
      <c r="E23" s="68">
        <v>35</v>
      </c>
      <c r="F23" s="15"/>
      <c r="G23" s="104"/>
      <c r="H23" s="96"/>
    </row>
    <row r="24" spans="1:8" ht="21.75" customHeight="1">
      <c r="A24" s="111"/>
      <c r="B24" s="11">
        <v>2020</v>
      </c>
      <c r="C24" s="74">
        <f t="shared" si="0"/>
        <v>35</v>
      </c>
      <c r="D24" s="15"/>
      <c r="E24" s="68">
        <v>35</v>
      </c>
      <c r="F24" s="15"/>
      <c r="G24" s="89"/>
      <c r="H24" s="88"/>
    </row>
    <row r="25" spans="1:8" ht="24.75" customHeight="1">
      <c r="A25" s="98" t="s">
        <v>43</v>
      </c>
      <c r="B25" s="11">
        <v>2017</v>
      </c>
      <c r="C25" s="74">
        <f t="shared" si="0"/>
        <v>0</v>
      </c>
      <c r="D25" s="15"/>
      <c r="E25" s="68">
        <v>0</v>
      </c>
      <c r="F25" s="15"/>
      <c r="G25" s="92" t="s">
        <v>24</v>
      </c>
      <c r="H25" s="96" t="s">
        <v>25</v>
      </c>
    </row>
    <row r="26" spans="1:8" ht="23.25" customHeight="1">
      <c r="A26" s="98"/>
      <c r="B26" s="11">
        <v>2018</v>
      </c>
      <c r="C26" s="74">
        <f t="shared" si="0"/>
        <v>0</v>
      </c>
      <c r="D26" s="15"/>
      <c r="E26" s="68">
        <v>0</v>
      </c>
      <c r="F26" s="15"/>
      <c r="G26" s="92"/>
      <c r="H26" s="96"/>
    </row>
    <row r="27" spans="1:8" ht="27.75" customHeight="1">
      <c r="A27" s="98"/>
      <c r="B27" s="11">
        <v>2019</v>
      </c>
      <c r="C27" s="74">
        <f t="shared" si="0"/>
        <v>0</v>
      </c>
      <c r="D27" s="15"/>
      <c r="E27" s="68">
        <v>0</v>
      </c>
      <c r="F27" s="15"/>
      <c r="G27" s="92"/>
      <c r="H27" s="96"/>
    </row>
    <row r="28" spans="1:8" ht="42.75" customHeight="1">
      <c r="A28" s="97" t="s">
        <v>44</v>
      </c>
      <c r="B28" s="7">
        <v>2017</v>
      </c>
      <c r="C28" s="75">
        <f t="shared" si="0"/>
        <v>0</v>
      </c>
      <c r="D28" s="17"/>
      <c r="E28" s="71">
        <v>0</v>
      </c>
      <c r="F28" s="17"/>
      <c r="G28" s="92" t="s">
        <v>24</v>
      </c>
      <c r="H28" s="96" t="s">
        <v>10</v>
      </c>
    </row>
    <row r="29" spans="1:8" ht="27" customHeight="1">
      <c r="A29" s="97"/>
      <c r="B29" s="7">
        <v>2018</v>
      </c>
      <c r="C29" s="76">
        <f t="shared" si="0"/>
        <v>0</v>
      </c>
      <c r="D29" s="18"/>
      <c r="E29" s="72">
        <v>0</v>
      </c>
      <c r="F29" s="17"/>
      <c r="G29" s="92"/>
      <c r="H29" s="96"/>
    </row>
    <row r="30" spans="1:8" ht="21" customHeight="1">
      <c r="A30" s="97"/>
      <c r="B30" s="7">
        <v>2019</v>
      </c>
      <c r="C30" s="75">
        <f t="shared" si="0"/>
        <v>0</v>
      </c>
      <c r="D30" s="19"/>
      <c r="E30" s="71">
        <v>0</v>
      </c>
      <c r="F30" s="19"/>
      <c r="G30" s="92"/>
      <c r="H30" s="96"/>
    </row>
    <row r="31" spans="1:8" ht="43.5" customHeight="1">
      <c r="A31" s="97" t="s">
        <v>73</v>
      </c>
      <c r="B31" s="7">
        <v>2017</v>
      </c>
      <c r="C31" s="71">
        <f t="shared" si="0"/>
        <v>0</v>
      </c>
      <c r="D31" s="17"/>
      <c r="E31" s="71">
        <v>0</v>
      </c>
      <c r="F31" s="17"/>
      <c r="G31" s="92" t="s">
        <v>24</v>
      </c>
      <c r="H31" s="96" t="s">
        <v>26</v>
      </c>
    </row>
    <row r="32" spans="1:8" ht="43.5" customHeight="1">
      <c r="A32" s="97"/>
      <c r="B32" s="7">
        <v>2018</v>
      </c>
      <c r="C32" s="71">
        <f t="shared" si="0"/>
        <v>0</v>
      </c>
      <c r="D32" s="17"/>
      <c r="E32" s="71">
        <v>0</v>
      </c>
      <c r="F32" s="17"/>
      <c r="G32" s="92"/>
      <c r="H32" s="96"/>
    </row>
    <row r="33" spans="1:8" ht="56.25" customHeight="1">
      <c r="A33" s="97"/>
      <c r="B33" s="7">
        <v>2019</v>
      </c>
      <c r="C33" s="71">
        <f aca="true" t="shared" si="1" ref="C33:C38">D33+E33+F33</f>
        <v>0</v>
      </c>
      <c r="D33" s="17"/>
      <c r="E33" s="71">
        <v>0</v>
      </c>
      <c r="F33" s="17"/>
      <c r="G33" s="92"/>
      <c r="H33" s="96"/>
    </row>
    <row r="34" spans="1:8" ht="39.75" customHeight="1">
      <c r="A34" s="21" t="s">
        <v>102</v>
      </c>
      <c r="B34" s="90" t="s">
        <v>101</v>
      </c>
      <c r="C34" s="71">
        <f t="shared" si="1"/>
        <v>1050.72936</v>
      </c>
      <c r="D34" s="17">
        <f>D35+D36+D38</f>
        <v>0</v>
      </c>
      <c r="E34" s="71">
        <f>E35+E36+E37+E38</f>
        <v>1050.72936</v>
      </c>
      <c r="F34" s="17"/>
      <c r="G34" s="6"/>
      <c r="H34" s="14"/>
    </row>
    <row r="35" spans="1:8" ht="18.75">
      <c r="A35" s="113" t="s">
        <v>79</v>
      </c>
      <c r="B35" s="7">
        <v>2017</v>
      </c>
      <c r="C35" s="71">
        <f t="shared" si="1"/>
        <v>255.72935999999999</v>
      </c>
      <c r="D35" s="20">
        <f>D17+D21+D25+D28+D31</f>
        <v>0</v>
      </c>
      <c r="E35" s="73">
        <f>E17+E21+E25+E28+E31</f>
        <v>255.72935999999999</v>
      </c>
      <c r="F35" s="20"/>
      <c r="G35" s="8"/>
      <c r="H35" s="8"/>
    </row>
    <row r="36" spans="1:8" ht="18.75">
      <c r="A36" s="114"/>
      <c r="B36" s="7">
        <v>2018</v>
      </c>
      <c r="C36" s="71">
        <f t="shared" si="1"/>
        <v>265</v>
      </c>
      <c r="D36" s="20">
        <f>D18+D22+D26+D29+D32</f>
        <v>0</v>
      </c>
      <c r="E36" s="73">
        <f>E18+E22+E26+E29+E32</f>
        <v>265</v>
      </c>
      <c r="F36" s="20"/>
      <c r="G36" s="8"/>
      <c r="H36" s="8"/>
    </row>
    <row r="37" spans="1:8" ht="18.75">
      <c r="A37" s="114"/>
      <c r="B37" s="7">
        <v>2019</v>
      </c>
      <c r="C37" s="71">
        <f t="shared" si="1"/>
        <v>265</v>
      </c>
      <c r="D37" s="20">
        <f>D18+D22+D26+D29+D32</f>
        <v>0</v>
      </c>
      <c r="E37" s="73">
        <f>E18+E22+E26+E29+E32</f>
        <v>265</v>
      </c>
      <c r="F37" s="20"/>
      <c r="G37" s="8"/>
      <c r="H37" s="8"/>
    </row>
    <row r="38" spans="1:8" ht="18.75">
      <c r="A38" s="115"/>
      <c r="B38" s="7">
        <v>2020</v>
      </c>
      <c r="C38" s="71">
        <f t="shared" si="1"/>
        <v>265</v>
      </c>
      <c r="D38" s="20">
        <f>D19+D23+D27+D30+D33</f>
        <v>0</v>
      </c>
      <c r="E38" s="73">
        <f>E20+E24</f>
        <v>265</v>
      </c>
      <c r="F38" s="20"/>
      <c r="G38" s="8"/>
      <c r="H38" s="8"/>
    </row>
    <row r="39" ht="15">
      <c r="C39" s="10"/>
    </row>
    <row r="40" ht="15.75">
      <c r="A40" s="59" t="s">
        <v>98</v>
      </c>
    </row>
    <row r="46" ht="15">
      <c r="E46" s="10"/>
    </row>
    <row r="47" ht="15">
      <c r="E47" s="10"/>
    </row>
  </sheetData>
  <sheetProtection/>
  <mergeCells count="37">
    <mergeCell ref="A21:A24"/>
    <mergeCell ref="A35:A38"/>
    <mergeCell ref="C6:C8"/>
    <mergeCell ref="D6:F6"/>
    <mergeCell ref="A9:H9"/>
    <mergeCell ref="G6:G8"/>
    <mergeCell ref="D7:E7"/>
    <mergeCell ref="B6:B8"/>
    <mergeCell ref="H28:H30"/>
    <mergeCell ref="G25:G27"/>
    <mergeCell ref="H25:H27"/>
    <mergeCell ref="C1:H1"/>
    <mergeCell ref="C2:H2"/>
    <mergeCell ref="C3:H3"/>
    <mergeCell ref="A5:H5"/>
    <mergeCell ref="A4:H4"/>
    <mergeCell ref="A15:H15"/>
    <mergeCell ref="A16:H16"/>
    <mergeCell ref="A17:A20"/>
    <mergeCell ref="A14:H14"/>
    <mergeCell ref="H31:H33"/>
    <mergeCell ref="A28:A30"/>
    <mergeCell ref="A25:A27"/>
    <mergeCell ref="H17:H19"/>
    <mergeCell ref="G17:G19"/>
    <mergeCell ref="A31:A33"/>
    <mergeCell ref="H21:H23"/>
    <mergeCell ref="G31:G33"/>
    <mergeCell ref="G21:G23"/>
    <mergeCell ref="G28:G30"/>
    <mergeCell ref="H6:H8"/>
    <mergeCell ref="A10:H10"/>
    <mergeCell ref="A11:H11"/>
    <mergeCell ref="A12:H12"/>
    <mergeCell ref="A6:A8"/>
    <mergeCell ref="A13:H13"/>
    <mergeCell ref="F7:F8"/>
  </mergeCells>
  <printOptions/>
  <pageMargins left="0.7086614173228347" right="0.7086614173228347" top="1.1811023622047245" bottom="0.35433070866141736" header="0.31496062992125984" footer="0.31496062992125984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7.8515625" style="0" customWidth="1"/>
    <col min="3" max="3" width="13.28125" style="0" customWidth="1"/>
    <col min="4" max="4" width="11.421875" style="0" customWidth="1"/>
    <col min="5" max="5" width="12.7109375" style="0" customWidth="1"/>
    <col min="7" max="7" width="18.00390625" style="0" customWidth="1"/>
  </cols>
  <sheetData>
    <row r="1" spans="2:7" ht="36" customHeight="1">
      <c r="B1" s="127" t="s">
        <v>105</v>
      </c>
      <c r="C1" s="128"/>
      <c r="D1" s="128"/>
      <c r="E1" s="128"/>
      <c r="F1" s="128"/>
      <c r="G1" s="128"/>
    </row>
    <row r="2" spans="4:7" ht="15">
      <c r="D2" s="129"/>
      <c r="E2" s="129"/>
      <c r="F2" s="129"/>
      <c r="G2" s="129"/>
    </row>
    <row r="3" spans="1:7" ht="18.75">
      <c r="A3" s="130" t="s">
        <v>84</v>
      </c>
      <c r="B3" s="130"/>
      <c r="C3" s="130"/>
      <c r="D3" s="130"/>
      <c r="E3" s="130"/>
      <c r="F3" s="130"/>
      <c r="G3" s="130"/>
    </row>
    <row r="4" spans="1:7" ht="15">
      <c r="A4" s="131" t="s">
        <v>0</v>
      </c>
      <c r="B4" s="131" t="s">
        <v>85</v>
      </c>
      <c r="C4" s="131" t="s">
        <v>86</v>
      </c>
      <c r="D4" s="131" t="s">
        <v>3</v>
      </c>
      <c r="E4" s="131"/>
      <c r="F4" s="131"/>
      <c r="G4" s="131" t="s">
        <v>87</v>
      </c>
    </row>
    <row r="5" spans="1:7" ht="15">
      <c r="A5" s="131"/>
      <c r="B5" s="131"/>
      <c r="C5" s="131"/>
      <c r="D5" s="132" t="s">
        <v>19</v>
      </c>
      <c r="E5" s="132"/>
      <c r="F5" s="131" t="s">
        <v>88</v>
      </c>
      <c r="G5" s="131"/>
    </row>
    <row r="6" spans="1:7" ht="79.5" customHeight="1">
      <c r="A6" s="131"/>
      <c r="B6" s="131"/>
      <c r="C6" s="131"/>
      <c r="D6" s="50" t="s">
        <v>89</v>
      </c>
      <c r="E6" s="58" t="s">
        <v>90</v>
      </c>
      <c r="F6" s="131"/>
      <c r="G6" s="131"/>
    </row>
    <row r="7" spans="1:7" ht="15.75">
      <c r="A7" s="51">
        <v>1</v>
      </c>
      <c r="B7" s="51">
        <v>2</v>
      </c>
      <c r="C7" s="51">
        <v>3</v>
      </c>
      <c r="D7" s="51">
        <v>4</v>
      </c>
      <c r="E7" s="51">
        <v>6</v>
      </c>
      <c r="F7" s="51">
        <v>7</v>
      </c>
      <c r="G7" s="51">
        <v>8</v>
      </c>
    </row>
    <row r="8" spans="1:7" ht="15">
      <c r="A8" s="121" t="s">
        <v>96</v>
      </c>
      <c r="B8" s="55">
        <v>2017</v>
      </c>
      <c r="C8" s="67">
        <f>D8+E8+F8</f>
        <v>4773.751700000001</v>
      </c>
      <c r="D8" s="60"/>
      <c r="E8" s="67">
        <f>E13+E18</f>
        <v>4773.751700000001</v>
      </c>
      <c r="F8" s="60"/>
      <c r="G8" s="120" t="s">
        <v>91</v>
      </c>
    </row>
    <row r="9" spans="1:7" ht="15">
      <c r="A9" s="122"/>
      <c r="B9" s="55">
        <v>2018</v>
      </c>
      <c r="C9" s="67">
        <f>D9+E9+F9</f>
        <v>5177.813</v>
      </c>
      <c r="D9" s="60"/>
      <c r="E9" s="67">
        <f>E14+E19</f>
        <v>5177.813</v>
      </c>
      <c r="F9" s="60"/>
      <c r="G9" s="120"/>
    </row>
    <row r="10" spans="1:7" ht="31.5" customHeight="1">
      <c r="A10" s="122"/>
      <c r="B10" s="55">
        <v>2019</v>
      </c>
      <c r="C10" s="67">
        <f>D10+E10+F10</f>
        <v>5083.859</v>
      </c>
      <c r="D10" s="60"/>
      <c r="E10" s="67">
        <f>E15+E20</f>
        <v>5083.859</v>
      </c>
      <c r="F10" s="60"/>
      <c r="G10" s="120"/>
    </row>
    <row r="11" spans="1:7" ht="25.5" customHeight="1">
      <c r="A11" s="123"/>
      <c r="B11" s="55">
        <v>2020</v>
      </c>
      <c r="C11" s="67">
        <f>D11+E11+F11</f>
        <v>5083.859</v>
      </c>
      <c r="D11" s="60"/>
      <c r="E11" s="67">
        <v>5083.859</v>
      </c>
      <c r="F11" s="60"/>
      <c r="G11" s="55"/>
    </row>
    <row r="12" spans="1:7" ht="25.5" customHeight="1">
      <c r="A12" s="52" t="s">
        <v>92</v>
      </c>
      <c r="B12" s="56"/>
      <c r="C12" s="67">
        <f>C8+C9+C10+C11</f>
        <v>20119.282700000003</v>
      </c>
      <c r="D12" s="60"/>
      <c r="E12" s="67">
        <f>E8+E9+E10+E11</f>
        <v>20119.282700000003</v>
      </c>
      <c r="F12" s="60"/>
      <c r="G12" s="55"/>
    </row>
    <row r="13" spans="1:7" ht="15">
      <c r="A13" s="124" t="s">
        <v>97</v>
      </c>
      <c r="B13" s="55">
        <v>2017</v>
      </c>
      <c r="C13" s="81">
        <f aca="true" t="shared" si="0" ref="C13:C19">D13+E13+F13</f>
        <v>255.72936</v>
      </c>
      <c r="D13" s="61"/>
      <c r="E13" s="79">
        <v>255.72936</v>
      </c>
      <c r="F13" s="61"/>
      <c r="G13" s="120" t="s">
        <v>93</v>
      </c>
    </row>
    <row r="14" spans="1:7" ht="15">
      <c r="A14" s="125"/>
      <c r="B14" s="55">
        <v>2018</v>
      </c>
      <c r="C14" s="81">
        <f t="shared" si="0"/>
        <v>265</v>
      </c>
      <c r="D14" s="61"/>
      <c r="E14" s="79">
        <v>265</v>
      </c>
      <c r="F14" s="61"/>
      <c r="G14" s="120"/>
    </row>
    <row r="15" spans="1:7" ht="15">
      <c r="A15" s="125"/>
      <c r="B15" s="55">
        <v>2019</v>
      </c>
      <c r="C15" s="81">
        <f>D15+E15+F15</f>
        <v>265</v>
      </c>
      <c r="D15" s="61"/>
      <c r="E15" s="80">
        <v>265</v>
      </c>
      <c r="F15" s="61"/>
      <c r="G15" s="120"/>
    </row>
    <row r="16" spans="1:7" ht="15">
      <c r="A16" s="126"/>
      <c r="B16" s="55">
        <v>2020</v>
      </c>
      <c r="C16" s="81">
        <f>D16+E16+F16</f>
        <v>265</v>
      </c>
      <c r="D16" s="61"/>
      <c r="E16" s="80">
        <v>265</v>
      </c>
      <c r="F16" s="61"/>
      <c r="G16" s="55"/>
    </row>
    <row r="17" spans="1:7" ht="22.5" customHeight="1">
      <c r="A17" s="52" t="s">
        <v>94</v>
      </c>
      <c r="B17" s="56"/>
      <c r="C17" s="67">
        <f t="shared" si="0"/>
        <v>1050.72936</v>
      </c>
      <c r="D17" s="60">
        <f>D13+D14+D15</f>
        <v>0</v>
      </c>
      <c r="E17" s="67">
        <f>SUM(E13:E16)</f>
        <v>1050.72936</v>
      </c>
      <c r="F17" s="60"/>
      <c r="G17" s="53"/>
    </row>
    <row r="18" spans="1:7" ht="15">
      <c r="A18" s="121" t="s">
        <v>100</v>
      </c>
      <c r="B18" s="55">
        <v>2017</v>
      </c>
      <c r="C18" s="67">
        <f t="shared" si="0"/>
        <v>4518.02234</v>
      </c>
      <c r="D18" s="60"/>
      <c r="E18" s="66">
        <v>4518.02234</v>
      </c>
      <c r="F18" s="60"/>
      <c r="G18" s="120" t="s">
        <v>95</v>
      </c>
    </row>
    <row r="19" spans="1:7" ht="15">
      <c r="A19" s="122"/>
      <c r="B19" s="55">
        <v>2018</v>
      </c>
      <c r="C19" s="67">
        <f t="shared" si="0"/>
        <v>4912.813</v>
      </c>
      <c r="D19" s="60"/>
      <c r="E19" s="66">
        <v>4912.813</v>
      </c>
      <c r="F19" s="60"/>
      <c r="G19" s="120"/>
    </row>
    <row r="20" spans="1:7" ht="15">
      <c r="A20" s="122"/>
      <c r="B20" s="55">
        <v>2019</v>
      </c>
      <c r="C20" s="67">
        <f>D20+E20+F20</f>
        <v>4818.859</v>
      </c>
      <c r="D20" s="60"/>
      <c r="E20" s="66">
        <v>4818.859</v>
      </c>
      <c r="F20" s="60"/>
      <c r="G20" s="120"/>
    </row>
    <row r="21" spans="1:7" ht="15">
      <c r="A21" s="123"/>
      <c r="B21" s="55">
        <v>2020</v>
      </c>
      <c r="C21" s="67">
        <f>D21+E21+F21</f>
        <v>4818.859</v>
      </c>
      <c r="D21" s="60"/>
      <c r="E21" s="66">
        <v>4818.859</v>
      </c>
      <c r="F21" s="60"/>
      <c r="G21" s="55"/>
    </row>
    <row r="22" spans="1:7" ht="25.5" customHeight="1">
      <c r="A22" s="52" t="s">
        <v>94</v>
      </c>
      <c r="B22" s="57"/>
      <c r="C22" s="67">
        <f>C18+C19+C20+C21</f>
        <v>19068.553340000002</v>
      </c>
      <c r="D22" s="60">
        <f>D18+D19+D20</f>
        <v>0</v>
      </c>
      <c r="E22" s="67">
        <f>E18+E19+E20+E21</f>
        <v>19068.553340000002</v>
      </c>
      <c r="F22" s="60"/>
      <c r="G22" s="55"/>
    </row>
    <row r="23" ht="15">
      <c r="A23" s="54" t="s">
        <v>98</v>
      </c>
    </row>
  </sheetData>
  <sheetProtection/>
  <mergeCells count="16">
    <mergeCell ref="B1:G1"/>
    <mergeCell ref="D2:G2"/>
    <mergeCell ref="A3:G3"/>
    <mergeCell ref="A4:A6"/>
    <mergeCell ref="B4:B6"/>
    <mergeCell ref="C4:C6"/>
    <mergeCell ref="D4:F4"/>
    <mergeCell ref="G4:G6"/>
    <mergeCell ref="D5:E5"/>
    <mergeCell ref="F5:F6"/>
    <mergeCell ref="G18:G20"/>
    <mergeCell ref="G8:G10"/>
    <mergeCell ref="G13:G15"/>
    <mergeCell ref="A8:A11"/>
    <mergeCell ref="A13:A16"/>
    <mergeCell ref="A18:A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BB107"/>
  <sheetViews>
    <sheetView zoomScale="75" zoomScaleNormal="75" zoomScaleSheetLayoutView="100" zoomScalePageLayoutView="0" workbookViewId="0" topLeftCell="A1">
      <selection activeCell="A78" sqref="A78:A81"/>
    </sheetView>
  </sheetViews>
  <sheetFormatPr defaultColWidth="9.140625" defaultRowHeight="15"/>
  <cols>
    <col min="1" max="1" width="48.7109375" style="1" customWidth="1"/>
    <col min="2" max="2" width="17.140625" style="0" customWidth="1"/>
    <col min="3" max="3" width="21.140625" style="0" customWidth="1"/>
    <col min="4" max="4" width="20.140625" style="0" customWidth="1"/>
    <col min="5" max="5" width="20.28125" style="0" customWidth="1"/>
    <col min="6" max="6" width="11.421875" style="0" bestFit="1" customWidth="1"/>
    <col min="7" max="7" width="55.00390625" style="0" customWidth="1"/>
    <col min="8" max="8" width="64.140625" style="5" customWidth="1"/>
    <col min="9" max="9" width="14.421875" style="0" customWidth="1"/>
  </cols>
  <sheetData>
    <row r="1" spans="5:12" ht="18.75">
      <c r="E1" s="9"/>
      <c r="F1" s="9"/>
      <c r="G1" s="140" t="s">
        <v>104</v>
      </c>
      <c r="H1" s="140"/>
      <c r="I1" s="140"/>
      <c r="J1" s="140"/>
      <c r="K1" s="140"/>
      <c r="L1" s="140"/>
    </row>
    <row r="2" spans="5:12" ht="18.75">
      <c r="E2" s="9"/>
      <c r="F2" s="9"/>
      <c r="G2" s="140"/>
      <c r="H2" s="140"/>
      <c r="I2" s="140"/>
      <c r="J2" s="140"/>
      <c r="K2" s="140"/>
      <c r="L2" s="140"/>
    </row>
    <row r="3" spans="5:8" ht="20.25">
      <c r="E3" s="4"/>
      <c r="F3" s="4"/>
      <c r="G3" s="150"/>
      <c r="H3" s="150"/>
    </row>
    <row r="4" spans="1:8" ht="26.25">
      <c r="A4" s="153" t="s">
        <v>77</v>
      </c>
      <c r="B4" s="153"/>
      <c r="C4" s="153"/>
      <c r="D4" s="153"/>
      <c r="E4" s="153"/>
      <c r="F4" s="153"/>
      <c r="G4" s="153"/>
      <c r="H4" s="153"/>
    </row>
    <row r="5" spans="1:8" ht="18.75">
      <c r="A5" s="154"/>
      <c r="B5" s="154"/>
      <c r="C5" s="154"/>
      <c r="D5" s="154"/>
      <c r="E5" s="154"/>
      <c r="F5" s="154"/>
      <c r="G5" s="154"/>
      <c r="H5" s="154"/>
    </row>
    <row r="6" spans="1:8" ht="20.25">
      <c r="A6" s="152" t="s">
        <v>0</v>
      </c>
      <c r="B6" s="152" t="s">
        <v>34</v>
      </c>
      <c r="C6" s="152" t="s">
        <v>33</v>
      </c>
      <c r="D6" s="145" t="s">
        <v>3</v>
      </c>
      <c r="E6" s="145"/>
      <c r="F6" s="145"/>
      <c r="G6" s="152" t="s">
        <v>4</v>
      </c>
      <c r="H6" s="152" t="s">
        <v>29</v>
      </c>
    </row>
    <row r="7" spans="1:8" ht="34.5" customHeight="1">
      <c r="A7" s="152"/>
      <c r="B7" s="152"/>
      <c r="C7" s="152"/>
      <c r="D7" s="152" t="s">
        <v>19</v>
      </c>
      <c r="E7" s="152"/>
      <c r="F7" s="145" t="s">
        <v>32</v>
      </c>
      <c r="G7" s="152"/>
      <c r="H7" s="152"/>
    </row>
    <row r="8" spans="1:8" ht="99.75" customHeight="1">
      <c r="A8" s="152"/>
      <c r="B8" s="152"/>
      <c r="C8" s="152"/>
      <c r="D8" s="24" t="s">
        <v>30</v>
      </c>
      <c r="E8" s="24" t="s">
        <v>31</v>
      </c>
      <c r="F8" s="145"/>
      <c r="G8" s="152"/>
      <c r="H8" s="152"/>
    </row>
    <row r="9" spans="1:8" ht="25.5" customHeight="1">
      <c r="A9" s="151" t="s">
        <v>45</v>
      </c>
      <c r="B9" s="151"/>
      <c r="C9" s="151"/>
      <c r="D9" s="151"/>
      <c r="E9" s="151"/>
      <c r="F9" s="151"/>
      <c r="G9" s="151"/>
      <c r="H9" s="151"/>
    </row>
    <row r="10" spans="1:8" ht="28.5" customHeight="1">
      <c r="A10" s="143" t="s">
        <v>80</v>
      </c>
      <c r="B10" s="143"/>
      <c r="C10" s="143"/>
      <c r="D10" s="143"/>
      <c r="E10" s="143"/>
      <c r="F10" s="143"/>
      <c r="G10" s="143"/>
      <c r="H10" s="143"/>
    </row>
    <row r="11" spans="1:8" ht="22.5" customHeight="1">
      <c r="A11" s="143" t="s">
        <v>81</v>
      </c>
      <c r="B11" s="143"/>
      <c r="C11" s="143"/>
      <c r="D11" s="143"/>
      <c r="E11" s="143"/>
      <c r="F11" s="143"/>
      <c r="G11" s="143"/>
      <c r="H11" s="143"/>
    </row>
    <row r="12" spans="1:8" ht="21" customHeight="1">
      <c r="A12" s="136" t="s">
        <v>61</v>
      </c>
      <c r="B12" s="136"/>
      <c r="C12" s="136"/>
      <c r="D12" s="136"/>
      <c r="E12" s="136"/>
      <c r="F12" s="136"/>
      <c r="G12" s="136"/>
      <c r="H12" s="136"/>
    </row>
    <row r="13" spans="1:8" ht="21.75" customHeight="1">
      <c r="A13" s="136" t="s">
        <v>67</v>
      </c>
      <c r="B13" s="136"/>
      <c r="C13" s="136"/>
      <c r="D13" s="136"/>
      <c r="E13" s="136"/>
      <c r="F13" s="136"/>
      <c r="G13" s="136"/>
      <c r="H13" s="136"/>
    </row>
    <row r="14" spans="1:8" ht="21.75" customHeight="1">
      <c r="A14" s="136" t="s">
        <v>59</v>
      </c>
      <c r="B14" s="136"/>
      <c r="C14" s="136"/>
      <c r="D14" s="136"/>
      <c r="E14" s="136"/>
      <c r="F14" s="136"/>
      <c r="G14" s="136"/>
      <c r="H14" s="136"/>
    </row>
    <row r="15" spans="1:8" ht="37.5" customHeight="1">
      <c r="A15" s="136" t="s">
        <v>60</v>
      </c>
      <c r="B15" s="136"/>
      <c r="C15" s="136"/>
      <c r="D15" s="136"/>
      <c r="E15" s="136"/>
      <c r="F15" s="136"/>
      <c r="G15" s="136"/>
      <c r="H15" s="136"/>
    </row>
    <row r="16" spans="1:8" ht="47.25" customHeight="1">
      <c r="A16" s="137" t="s">
        <v>11</v>
      </c>
      <c r="B16" s="33">
        <v>2017</v>
      </c>
      <c r="C16" s="42"/>
      <c r="D16" s="42"/>
      <c r="E16" s="42"/>
      <c r="F16" s="42"/>
      <c r="G16" s="145" t="s">
        <v>6</v>
      </c>
      <c r="H16" s="141" t="s">
        <v>12</v>
      </c>
    </row>
    <row r="17" spans="1:8" ht="39" customHeight="1">
      <c r="A17" s="138"/>
      <c r="B17" s="33">
        <v>2018</v>
      </c>
      <c r="C17" s="42"/>
      <c r="D17" s="42"/>
      <c r="E17" s="42"/>
      <c r="F17" s="42"/>
      <c r="G17" s="145"/>
      <c r="H17" s="141"/>
    </row>
    <row r="18" spans="1:8" ht="31.5" customHeight="1">
      <c r="A18" s="138"/>
      <c r="B18" s="33">
        <v>2019</v>
      </c>
      <c r="C18" s="42"/>
      <c r="D18" s="42"/>
      <c r="E18" s="42"/>
      <c r="F18" s="42"/>
      <c r="G18" s="145"/>
      <c r="H18" s="141"/>
    </row>
    <row r="19" spans="1:8" ht="31.5" customHeight="1">
      <c r="A19" s="139"/>
      <c r="B19" s="33">
        <v>2020</v>
      </c>
      <c r="C19" s="42"/>
      <c r="D19" s="42"/>
      <c r="E19" s="42"/>
      <c r="F19" s="42"/>
      <c r="G19" s="23"/>
      <c r="H19" s="33"/>
    </row>
    <row r="20" spans="1:8" ht="53.25" customHeight="1">
      <c r="A20" s="167" t="s">
        <v>13</v>
      </c>
      <c r="B20" s="142">
        <v>2017</v>
      </c>
      <c r="C20" s="44">
        <f>D20+E20+F20</f>
        <v>0</v>
      </c>
      <c r="D20" s="45"/>
      <c r="E20" s="77">
        <v>0</v>
      </c>
      <c r="F20" s="45"/>
      <c r="G20" s="23" t="s">
        <v>18</v>
      </c>
      <c r="H20" s="141" t="s">
        <v>71</v>
      </c>
    </row>
    <row r="21" spans="1:8" ht="48" customHeight="1">
      <c r="A21" s="168"/>
      <c r="B21" s="142"/>
      <c r="C21" s="46">
        <v>0</v>
      </c>
      <c r="D21" s="43"/>
      <c r="E21" s="46">
        <v>0</v>
      </c>
      <c r="F21" s="43"/>
      <c r="G21" s="23" t="s">
        <v>17</v>
      </c>
      <c r="H21" s="141"/>
    </row>
    <row r="22" spans="1:8" ht="45" customHeight="1">
      <c r="A22" s="168"/>
      <c r="B22" s="142">
        <v>2018</v>
      </c>
      <c r="C22" s="46">
        <v>27</v>
      </c>
      <c r="D22" s="43"/>
      <c r="E22" s="46">
        <v>27</v>
      </c>
      <c r="F22" s="43"/>
      <c r="G22" s="23" t="s">
        <v>18</v>
      </c>
      <c r="H22" s="141"/>
    </row>
    <row r="23" spans="1:8" ht="43.5" customHeight="1">
      <c r="A23" s="168"/>
      <c r="B23" s="142"/>
      <c r="C23" s="46">
        <f>D23+E23+F23</f>
        <v>0</v>
      </c>
      <c r="D23" s="43"/>
      <c r="E23" s="46">
        <v>0</v>
      </c>
      <c r="F23" s="43"/>
      <c r="G23" s="23" t="s">
        <v>17</v>
      </c>
      <c r="H23" s="141"/>
    </row>
    <row r="24" spans="1:8" ht="42.75" customHeight="1">
      <c r="A24" s="168"/>
      <c r="B24" s="142">
        <v>2019</v>
      </c>
      <c r="C24" s="46">
        <f>D24+E24+F24</f>
        <v>27</v>
      </c>
      <c r="D24" s="43"/>
      <c r="E24" s="46">
        <v>27</v>
      </c>
      <c r="F24" s="43"/>
      <c r="G24" s="23" t="s">
        <v>18</v>
      </c>
      <c r="H24" s="141"/>
    </row>
    <row r="25" spans="1:8" ht="42.75" customHeight="1">
      <c r="A25" s="168"/>
      <c r="B25" s="142"/>
      <c r="C25" s="46">
        <f>D25+E25+F25</f>
        <v>0</v>
      </c>
      <c r="D25" s="43"/>
      <c r="E25" s="46">
        <v>0</v>
      </c>
      <c r="F25" s="43"/>
      <c r="G25" s="23" t="s">
        <v>17</v>
      </c>
      <c r="H25" s="141"/>
    </row>
    <row r="26" spans="1:8" ht="42.75" customHeight="1">
      <c r="A26" s="169"/>
      <c r="B26" s="43">
        <v>2020</v>
      </c>
      <c r="C26" s="46">
        <f>E26</f>
        <v>27</v>
      </c>
      <c r="D26" s="43"/>
      <c r="E26" s="46">
        <v>27</v>
      </c>
      <c r="F26" s="43"/>
      <c r="G26" s="23"/>
      <c r="H26" s="33"/>
    </row>
    <row r="27" spans="1:8" ht="50.25" customHeight="1">
      <c r="A27" s="151" t="s">
        <v>68</v>
      </c>
      <c r="B27" s="33">
        <v>2017</v>
      </c>
      <c r="C27" s="33"/>
      <c r="D27" s="33"/>
      <c r="E27" s="39"/>
      <c r="F27" s="33"/>
      <c r="G27" s="152" t="s">
        <v>66</v>
      </c>
      <c r="H27" s="141" t="s">
        <v>14</v>
      </c>
    </row>
    <row r="28" spans="1:8" ht="56.25" customHeight="1">
      <c r="A28" s="151"/>
      <c r="B28" s="33">
        <v>2018</v>
      </c>
      <c r="C28" s="33"/>
      <c r="D28" s="33"/>
      <c r="E28" s="39"/>
      <c r="F28" s="33"/>
      <c r="G28" s="152"/>
      <c r="H28" s="141"/>
    </row>
    <row r="29" spans="1:8" ht="55.5" customHeight="1">
      <c r="A29" s="151"/>
      <c r="B29" s="33">
        <v>2019</v>
      </c>
      <c r="C29" s="33"/>
      <c r="D29" s="33"/>
      <c r="E29" s="39"/>
      <c r="F29" s="33"/>
      <c r="G29" s="152"/>
      <c r="H29" s="141"/>
    </row>
    <row r="30" spans="1:8" ht="42" customHeight="1">
      <c r="A30" s="144" t="s">
        <v>69</v>
      </c>
      <c r="B30" s="33">
        <v>2017</v>
      </c>
      <c r="C30" s="33"/>
      <c r="D30" s="33"/>
      <c r="E30" s="39"/>
      <c r="F30" s="33"/>
      <c r="G30" s="145" t="s">
        <v>21</v>
      </c>
      <c r="H30" s="141" t="s">
        <v>72</v>
      </c>
    </row>
    <row r="31" spans="1:8" ht="41.25" customHeight="1">
      <c r="A31" s="144"/>
      <c r="B31" s="33">
        <v>2018</v>
      </c>
      <c r="C31" s="33"/>
      <c r="D31" s="33"/>
      <c r="E31" s="39"/>
      <c r="F31" s="33"/>
      <c r="G31" s="145"/>
      <c r="H31" s="141"/>
    </row>
    <row r="32" spans="1:8" ht="37.5" customHeight="1">
      <c r="A32" s="144"/>
      <c r="B32" s="33">
        <v>2019</v>
      </c>
      <c r="C32" s="33"/>
      <c r="D32" s="33"/>
      <c r="E32" s="39"/>
      <c r="F32" s="33"/>
      <c r="G32" s="145"/>
      <c r="H32" s="141"/>
    </row>
    <row r="33" spans="1:8" ht="38.25" customHeight="1">
      <c r="A33" s="144" t="s">
        <v>75</v>
      </c>
      <c r="B33" s="32">
        <v>2017</v>
      </c>
      <c r="C33" s="34"/>
      <c r="D33" s="34"/>
      <c r="E33" s="47"/>
      <c r="F33" s="34"/>
      <c r="G33" s="145" t="s">
        <v>6</v>
      </c>
      <c r="H33" s="160" t="s">
        <v>74</v>
      </c>
    </row>
    <row r="34" spans="1:8" ht="38.25" customHeight="1">
      <c r="A34" s="144"/>
      <c r="B34" s="32">
        <v>2018</v>
      </c>
      <c r="C34" s="34"/>
      <c r="D34" s="34"/>
      <c r="E34" s="34"/>
      <c r="F34" s="34"/>
      <c r="G34" s="145"/>
      <c r="H34" s="160"/>
    </row>
    <row r="35" spans="1:8" ht="21.75" customHeight="1">
      <c r="A35" s="144"/>
      <c r="B35" s="32">
        <v>2019</v>
      </c>
      <c r="C35" s="34"/>
      <c r="D35" s="34"/>
      <c r="E35" s="34"/>
      <c r="F35" s="34"/>
      <c r="G35" s="145"/>
      <c r="H35" s="160"/>
    </row>
    <row r="36" spans="1:8" ht="23.25">
      <c r="A36" s="147" t="s">
        <v>46</v>
      </c>
      <c r="B36" s="148"/>
      <c r="C36" s="148"/>
      <c r="D36" s="148"/>
      <c r="E36" s="148"/>
      <c r="F36" s="148"/>
      <c r="G36" s="148"/>
      <c r="H36" s="149"/>
    </row>
    <row r="37" spans="1:8" ht="23.25">
      <c r="A37" s="147" t="s">
        <v>70</v>
      </c>
      <c r="B37" s="148"/>
      <c r="C37" s="148"/>
      <c r="D37" s="148"/>
      <c r="E37" s="148"/>
      <c r="F37" s="148"/>
      <c r="G37" s="148"/>
      <c r="H37" s="149"/>
    </row>
    <row r="38" spans="1:8" ht="23.25">
      <c r="A38" s="147" t="s">
        <v>58</v>
      </c>
      <c r="B38" s="148"/>
      <c r="C38" s="148"/>
      <c r="D38" s="148"/>
      <c r="E38" s="148"/>
      <c r="F38" s="148"/>
      <c r="G38" s="148"/>
      <c r="H38" s="149"/>
    </row>
    <row r="39" spans="1:8" ht="26.25" customHeight="1">
      <c r="A39" s="144" t="s">
        <v>47</v>
      </c>
      <c r="B39" s="32">
        <v>2017</v>
      </c>
      <c r="C39" s="33">
        <f aca="true" t="shared" si="0" ref="C39:C90">D39+E39+F39</f>
        <v>0</v>
      </c>
      <c r="D39" s="34"/>
      <c r="E39" s="62">
        <v>0</v>
      </c>
      <c r="F39" s="34"/>
      <c r="G39" s="146" t="s">
        <v>65</v>
      </c>
      <c r="H39" s="160" t="s">
        <v>15</v>
      </c>
    </row>
    <row r="40" spans="1:8" ht="28.5" customHeight="1">
      <c r="A40" s="144"/>
      <c r="B40" s="32">
        <v>2018</v>
      </c>
      <c r="C40" s="33">
        <f t="shared" si="0"/>
        <v>0</v>
      </c>
      <c r="D40" s="34"/>
      <c r="E40" s="62">
        <v>0</v>
      </c>
      <c r="F40" s="34"/>
      <c r="G40" s="146"/>
      <c r="H40" s="160"/>
    </row>
    <row r="41" spans="1:8" ht="24.75" customHeight="1">
      <c r="A41" s="144"/>
      <c r="B41" s="32">
        <v>2019</v>
      </c>
      <c r="C41" s="33">
        <f t="shared" si="0"/>
        <v>0</v>
      </c>
      <c r="D41" s="35"/>
      <c r="E41" s="63">
        <v>0</v>
      </c>
      <c r="F41" s="35"/>
      <c r="G41" s="146"/>
      <c r="H41" s="160"/>
    </row>
    <row r="42" spans="1:54" s="3" customFormat="1" ht="28.5" customHeight="1">
      <c r="A42" s="133" t="s">
        <v>48</v>
      </c>
      <c r="B42" s="37">
        <v>2017</v>
      </c>
      <c r="C42" s="91">
        <f t="shared" si="0"/>
        <v>1222.164</v>
      </c>
      <c r="D42" s="38"/>
      <c r="E42" s="78">
        <v>1222.164</v>
      </c>
      <c r="F42" s="38"/>
      <c r="G42" s="159" t="s">
        <v>35</v>
      </c>
      <c r="H42" s="163" t="s">
        <v>22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s="3" customFormat="1" ht="27" customHeight="1">
      <c r="A43" s="134"/>
      <c r="B43" s="37">
        <v>2018</v>
      </c>
      <c r="C43" s="91">
        <f>D43+E43+F43</f>
        <v>1345.905</v>
      </c>
      <c r="D43" s="38"/>
      <c r="E43" s="64">
        <v>1345.905</v>
      </c>
      <c r="F43" s="38"/>
      <c r="G43" s="159"/>
      <c r="H43" s="16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s="3" customFormat="1" ht="30" customHeight="1">
      <c r="A44" s="134"/>
      <c r="B44" s="37">
        <v>2019</v>
      </c>
      <c r="C44" s="91">
        <f>D44+E44+F44</f>
        <v>1281.551</v>
      </c>
      <c r="D44" s="38"/>
      <c r="E44" s="64">
        <v>1281.551</v>
      </c>
      <c r="F44" s="38"/>
      <c r="G44" s="159"/>
      <c r="H44" s="16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s="3" customFormat="1" ht="26.25" customHeight="1">
      <c r="A45" s="135"/>
      <c r="B45" s="37">
        <v>2020</v>
      </c>
      <c r="C45" s="91">
        <f>E45</f>
        <v>1281.551</v>
      </c>
      <c r="D45" s="38"/>
      <c r="E45" s="64">
        <v>1281.551</v>
      </c>
      <c r="F45" s="38"/>
      <c r="G45" s="37"/>
      <c r="H45" s="16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s="3" customFormat="1" ht="20.25" customHeight="1">
      <c r="A46" s="133" t="s">
        <v>49</v>
      </c>
      <c r="B46" s="37">
        <v>2017</v>
      </c>
      <c r="C46" s="33">
        <f t="shared" si="0"/>
        <v>368.75484</v>
      </c>
      <c r="D46" s="38"/>
      <c r="E46" s="78">
        <v>368.75484</v>
      </c>
      <c r="F46" s="38"/>
      <c r="G46" s="159" t="s">
        <v>35</v>
      </c>
      <c r="H46" s="16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s="3" customFormat="1" ht="24.75" customHeight="1">
      <c r="A47" s="134"/>
      <c r="B47" s="37">
        <v>2018</v>
      </c>
      <c r="C47" s="62">
        <f>D47+E47+F47</f>
        <v>406.464</v>
      </c>
      <c r="D47" s="38"/>
      <c r="E47" s="64">
        <v>406.464</v>
      </c>
      <c r="F47" s="38"/>
      <c r="G47" s="159"/>
      <c r="H47" s="16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s="3" customFormat="1" ht="21.75" customHeight="1">
      <c r="A48" s="134"/>
      <c r="B48" s="37">
        <v>2019</v>
      </c>
      <c r="C48" s="62">
        <f>D48+E48+F48</f>
        <v>387.029</v>
      </c>
      <c r="D48" s="38"/>
      <c r="E48" s="64">
        <v>387.029</v>
      </c>
      <c r="F48" s="38"/>
      <c r="G48" s="159"/>
      <c r="H48" s="16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s="3" customFormat="1" ht="21.75" customHeight="1">
      <c r="A49" s="135"/>
      <c r="B49" s="37">
        <v>2020</v>
      </c>
      <c r="C49" s="62">
        <f>D49+E49+F49</f>
        <v>387.029</v>
      </c>
      <c r="D49" s="38"/>
      <c r="E49" s="64">
        <v>387.029</v>
      </c>
      <c r="F49" s="38"/>
      <c r="G49" s="84"/>
      <c r="H49" s="16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s="3" customFormat="1" ht="24.75" customHeight="1">
      <c r="A50" s="133" t="s">
        <v>50</v>
      </c>
      <c r="B50" s="37">
        <v>2017</v>
      </c>
      <c r="C50" s="62">
        <f t="shared" si="0"/>
        <v>0</v>
      </c>
      <c r="D50" s="38"/>
      <c r="E50" s="78">
        <v>0</v>
      </c>
      <c r="F50" s="38"/>
      <c r="G50" s="156" t="s">
        <v>35</v>
      </c>
      <c r="H50" s="16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s="3" customFormat="1" ht="29.25" customHeight="1">
      <c r="A51" s="134"/>
      <c r="B51" s="37">
        <v>2018</v>
      </c>
      <c r="C51" s="62">
        <f t="shared" si="0"/>
        <v>5.751</v>
      </c>
      <c r="D51" s="38"/>
      <c r="E51" s="64">
        <v>5.751</v>
      </c>
      <c r="F51" s="38"/>
      <c r="G51" s="161"/>
      <c r="H51" s="16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s="3" customFormat="1" ht="26.25" customHeight="1">
      <c r="A52" s="134"/>
      <c r="B52" s="37">
        <v>2019</v>
      </c>
      <c r="C52" s="62">
        <f t="shared" si="0"/>
        <v>5.751</v>
      </c>
      <c r="D52" s="38"/>
      <c r="E52" s="64">
        <v>5.751</v>
      </c>
      <c r="F52" s="38"/>
      <c r="G52" s="162"/>
      <c r="H52" s="16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s="3" customFormat="1" ht="26.25" customHeight="1">
      <c r="A53" s="135"/>
      <c r="B53" s="37">
        <v>2020</v>
      </c>
      <c r="C53" s="62">
        <f t="shared" si="0"/>
        <v>5.751</v>
      </c>
      <c r="D53" s="38"/>
      <c r="E53" s="64">
        <v>5.751</v>
      </c>
      <c r="F53" s="38"/>
      <c r="G53" s="85"/>
      <c r="H53" s="16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s="3" customFormat="1" ht="31.5" customHeight="1">
      <c r="A54" s="133" t="s">
        <v>83</v>
      </c>
      <c r="B54" s="37">
        <v>2017</v>
      </c>
      <c r="C54" s="62">
        <f t="shared" si="0"/>
        <v>6.9455</v>
      </c>
      <c r="D54" s="38"/>
      <c r="E54" s="78">
        <v>6.9455</v>
      </c>
      <c r="F54" s="38"/>
      <c r="G54" s="159" t="s">
        <v>35</v>
      </c>
      <c r="H54" s="16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s="3" customFormat="1" ht="27" customHeight="1">
      <c r="A55" s="134"/>
      <c r="B55" s="37">
        <v>2018</v>
      </c>
      <c r="C55" s="62">
        <f t="shared" si="0"/>
        <v>13.224</v>
      </c>
      <c r="D55" s="38"/>
      <c r="E55" s="64">
        <v>13.224</v>
      </c>
      <c r="F55" s="38"/>
      <c r="G55" s="159"/>
      <c r="H55" s="16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s="3" customFormat="1" ht="27.75" customHeight="1">
      <c r="A56" s="134"/>
      <c r="B56" s="37">
        <v>2019</v>
      </c>
      <c r="C56" s="62">
        <f t="shared" si="0"/>
        <v>13.224</v>
      </c>
      <c r="D56" s="38"/>
      <c r="E56" s="64">
        <v>13.224</v>
      </c>
      <c r="F56" s="38"/>
      <c r="G56" s="159"/>
      <c r="H56" s="16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s="3" customFormat="1" ht="27.75" customHeight="1">
      <c r="A57" s="135"/>
      <c r="B57" s="37">
        <v>2020</v>
      </c>
      <c r="C57" s="62">
        <f t="shared" si="0"/>
        <v>13.224</v>
      </c>
      <c r="D57" s="38"/>
      <c r="E57" s="64">
        <v>13.224</v>
      </c>
      <c r="F57" s="38"/>
      <c r="G57" s="37"/>
      <c r="H57" s="16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s="3" customFormat="1" ht="23.25">
      <c r="A58" s="133" t="s">
        <v>51</v>
      </c>
      <c r="B58" s="37">
        <v>2017</v>
      </c>
      <c r="C58" s="62">
        <f t="shared" si="0"/>
        <v>85</v>
      </c>
      <c r="D58" s="38"/>
      <c r="E58" s="78">
        <v>85</v>
      </c>
      <c r="F58" s="38"/>
      <c r="G58" s="159" t="s">
        <v>35</v>
      </c>
      <c r="H58" s="16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s="3" customFormat="1" ht="23.25">
      <c r="A59" s="134"/>
      <c r="B59" s="37">
        <v>2018</v>
      </c>
      <c r="C59" s="62">
        <f t="shared" si="0"/>
        <v>421.408</v>
      </c>
      <c r="D59" s="38"/>
      <c r="E59" s="64">
        <v>421.408</v>
      </c>
      <c r="F59" s="38"/>
      <c r="G59" s="159"/>
      <c r="H59" s="16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s="3" customFormat="1" ht="32.25" customHeight="1">
      <c r="A60" s="134"/>
      <c r="B60" s="37">
        <v>2019</v>
      </c>
      <c r="C60" s="62">
        <f t="shared" si="0"/>
        <v>421.408</v>
      </c>
      <c r="D60" s="38"/>
      <c r="E60" s="64">
        <v>421.408</v>
      </c>
      <c r="F60" s="38"/>
      <c r="G60" s="159"/>
      <c r="H60" s="16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s="3" customFormat="1" ht="32.25" customHeight="1">
      <c r="A61" s="135"/>
      <c r="B61" s="37">
        <v>2020</v>
      </c>
      <c r="C61" s="62">
        <f t="shared" si="0"/>
        <v>421.408</v>
      </c>
      <c r="D61" s="38"/>
      <c r="E61" s="64">
        <v>421.408</v>
      </c>
      <c r="F61" s="38"/>
      <c r="G61" s="84"/>
      <c r="H61" s="16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s="3" customFormat="1" ht="36.75" customHeight="1">
      <c r="A62" s="133" t="s">
        <v>52</v>
      </c>
      <c r="B62" s="37">
        <v>2017</v>
      </c>
      <c r="C62" s="62">
        <f t="shared" si="0"/>
        <v>17.608</v>
      </c>
      <c r="D62" s="38"/>
      <c r="E62" s="78">
        <v>17.608</v>
      </c>
      <c r="F62" s="38"/>
      <c r="G62" s="156" t="s">
        <v>35</v>
      </c>
      <c r="H62" s="16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s="3" customFormat="1" ht="36" customHeight="1">
      <c r="A63" s="134"/>
      <c r="B63" s="37">
        <v>2018</v>
      </c>
      <c r="C63" s="62">
        <f t="shared" si="0"/>
        <v>12</v>
      </c>
      <c r="D63" s="38"/>
      <c r="E63" s="64">
        <v>12</v>
      </c>
      <c r="F63" s="38"/>
      <c r="G63" s="161"/>
      <c r="H63" s="16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s="3" customFormat="1" ht="36" customHeight="1">
      <c r="A64" s="134"/>
      <c r="B64" s="37">
        <v>2019</v>
      </c>
      <c r="C64" s="62">
        <f t="shared" si="0"/>
        <v>12</v>
      </c>
      <c r="D64" s="38"/>
      <c r="E64" s="64">
        <v>12</v>
      </c>
      <c r="F64" s="38"/>
      <c r="G64" s="162"/>
      <c r="H64" s="16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s="3" customFormat="1" ht="36" customHeight="1">
      <c r="A65" s="135"/>
      <c r="B65" s="37">
        <v>2020</v>
      </c>
      <c r="C65" s="62">
        <f t="shared" si="0"/>
        <v>12</v>
      </c>
      <c r="D65" s="38"/>
      <c r="E65" s="64">
        <v>12</v>
      </c>
      <c r="F65" s="38"/>
      <c r="G65" s="85"/>
      <c r="H65" s="16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s="3" customFormat="1" ht="23.25">
      <c r="A66" s="133" t="s">
        <v>53</v>
      </c>
      <c r="B66" s="37">
        <v>2017</v>
      </c>
      <c r="C66" s="62">
        <f t="shared" si="0"/>
        <v>113.19608</v>
      </c>
      <c r="D66" s="38"/>
      <c r="E66" s="78">
        <v>113.19608</v>
      </c>
      <c r="F66" s="38"/>
      <c r="G66" s="159" t="s">
        <v>35</v>
      </c>
      <c r="H66" s="16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s="3" customFormat="1" ht="23.25">
      <c r="A67" s="134"/>
      <c r="B67" s="37">
        <v>2018</v>
      </c>
      <c r="C67" s="62">
        <f t="shared" si="0"/>
        <v>35.9</v>
      </c>
      <c r="D67" s="38"/>
      <c r="E67" s="64">
        <v>35.9</v>
      </c>
      <c r="F67" s="38"/>
      <c r="G67" s="159"/>
      <c r="H67" s="16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s="3" customFormat="1" ht="23.25">
      <c r="A68" s="134"/>
      <c r="B68" s="37">
        <v>2019</v>
      </c>
      <c r="C68" s="62">
        <f t="shared" si="0"/>
        <v>98.501</v>
      </c>
      <c r="D68" s="38"/>
      <c r="E68" s="64">
        <v>98.501</v>
      </c>
      <c r="F68" s="38"/>
      <c r="G68" s="159"/>
      <c r="H68" s="16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s="3" customFormat="1" ht="23.25">
      <c r="A69" s="135"/>
      <c r="B69" s="37">
        <v>2020</v>
      </c>
      <c r="C69" s="62">
        <f t="shared" si="0"/>
        <v>94.781</v>
      </c>
      <c r="D69" s="38"/>
      <c r="E69" s="64">
        <v>94.781</v>
      </c>
      <c r="F69" s="38"/>
      <c r="G69" s="37"/>
      <c r="H69" s="16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s="3" customFormat="1" ht="27" customHeight="1">
      <c r="A70" s="156" t="s">
        <v>54</v>
      </c>
      <c r="B70" s="37">
        <v>2017</v>
      </c>
      <c r="C70" s="62">
        <f t="shared" si="0"/>
        <v>1003.93861</v>
      </c>
      <c r="D70" s="38"/>
      <c r="E70" s="78">
        <v>1003.93861</v>
      </c>
      <c r="F70" s="38"/>
      <c r="G70" s="159" t="s">
        <v>35</v>
      </c>
      <c r="H70" s="16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s="3" customFormat="1" ht="24.75" customHeight="1">
      <c r="A71" s="157"/>
      <c r="B71" s="37">
        <v>2018</v>
      </c>
      <c r="C71" s="62">
        <f t="shared" si="0"/>
        <v>833.29</v>
      </c>
      <c r="D71" s="38"/>
      <c r="E71" s="64">
        <v>833.29</v>
      </c>
      <c r="F71" s="38"/>
      <c r="G71" s="159"/>
      <c r="H71" s="16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s="3" customFormat="1" ht="26.25" customHeight="1">
      <c r="A72" s="157"/>
      <c r="B72" s="37">
        <v>2019</v>
      </c>
      <c r="C72" s="62">
        <f t="shared" si="0"/>
        <v>748.524</v>
      </c>
      <c r="D72" s="38"/>
      <c r="E72" s="64">
        <v>748.524</v>
      </c>
      <c r="F72" s="38"/>
      <c r="G72" s="159"/>
      <c r="H72" s="16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s="3" customFormat="1" ht="26.25" customHeight="1">
      <c r="A73" s="158"/>
      <c r="B73" s="37">
        <v>2020</v>
      </c>
      <c r="C73" s="62">
        <f t="shared" si="0"/>
        <v>752.244</v>
      </c>
      <c r="D73" s="38"/>
      <c r="E73" s="64">
        <v>752.244</v>
      </c>
      <c r="F73" s="38"/>
      <c r="G73" s="37"/>
      <c r="H73" s="16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s="3" customFormat="1" ht="21" customHeight="1">
      <c r="A74" s="156" t="s">
        <v>55</v>
      </c>
      <c r="B74" s="37">
        <v>2017</v>
      </c>
      <c r="C74" s="62">
        <f t="shared" si="0"/>
        <v>0.24775</v>
      </c>
      <c r="D74" s="38"/>
      <c r="E74" s="78">
        <v>0.24775</v>
      </c>
      <c r="F74" s="38"/>
      <c r="G74" s="159" t="s">
        <v>35</v>
      </c>
      <c r="H74" s="16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s="3" customFormat="1" ht="19.5" customHeight="1">
      <c r="A75" s="157"/>
      <c r="B75" s="37">
        <v>2018</v>
      </c>
      <c r="C75" s="62">
        <f t="shared" si="0"/>
        <v>0.376</v>
      </c>
      <c r="D75" s="38"/>
      <c r="E75" s="64">
        <v>0.376</v>
      </c>
      <c r="F75" s="38"/>
      <c r="G75" s="159"/>
      <c r="H75" s="16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s="3" customFormat="1" ht="18" customHeight="1">
      <c r="A76" s="157"/>
      <c r="B76" s="37">
        <v>2019</v>
      </c>
      <c r="C76" s="62">
        <f t="shared" si="0"/>
        <v>0.376</v>
      </c>
      <c r="D76" s="38"/>
      <c r="E76" s="64">
        <v>0.376</v>
      </c>
      <c r="F76" s="38"/>
      <c r="G76" s="159"/>
      <c r="H76" s="16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s="3" customFormat="1" ht="29.25" customHeight="1">
      <c r="A77" s="158"/>
      <c r="B77" s="37">
        <v>2020</v>
      </c>
      <c r="C77" s="62">
        <f t="shared" si="0"/>
        <v>0.376</v>
      </c>
      <c r="D77" s="38"/>
      <c r="E77" s="64">
        <v>0.376</v>
      </c>
      <c r="F77" s="38"/>
      <c r="G77" s="84"/>
      <c r="H77" s="16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s="3" customFormat="1" ht="24.75" customHeight="1">
      <c r="A78" s="133" t="s">
        <v>64</v>
      </c>
      <c r="B78" s="37">
        <v>2017</v>
      </c>
      <c r="C78" s="62">
        <f t="shared" si="0"/>
        <v>38.39992</v>
      </c>
      <c r="D78" s="38"/>
      <c r="E78" s="78">
        <v>38.39992</v>
      </c>
      <c r="F78" s="38"/>
      <c r="G78" s="156" t="s">
        <v>35</v>
      </c>
      <c r="H78" s="16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s="3" customFormat="1" ht="29.25" customHeight="1">
      <c r="A79" s="134"/>
      <c r="B79" s="37">
        <v>2018</v>
      </c>
      <c r="C79" s="62">
        <f t="shared" si="0"/>
        <v>22.47815</v>
      </c>
      <c r="D79" s="38"/>
      <c r="E79" s="64">
        <v>22.47815</v>
      </c>
      <c r="F79" s="38"/>
      <c r="G79" s="161"/>
      <c r="H79" s="16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s="3" customFormat="1" ht="21" customHeight="1">
      <c r="A80" s="134"/>
      <c r="B80" s="37">
        <v>2019</v>
      </c>
      <c r="C80" s="62">
        <f t="shared" si="0"/>
        <v>7.3</v>
      </c>
      <c r="D80" s="38"/>
      <c r="E80" s="64">
        <v>7.3</v>
      </c>
      <c r="F80" s="38"/>
      <c r="G80" s="162"/>
      <c r="H80" s="16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s="3" customFormat="1" ht="28.5" customHeight="1">
      <c r="A81" s="135"/>
      <c r="B81" s="37">
        <v>2020</v>
      </c>
      <c r="C81" s="62">
        <f t="shared" si="0"/>
        <v>7.3</v>
      </c>
      <c r="D81" s="38"/>
      <c r="E81" s="64">
        <v>7.3</v>
      </c>
      <c r="F81" s="38"/>
      <c r="G81" s="85"/>
      <c r="H81" s="16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s="3" customFormat="1" ht="25.5" customHeight="1">
      <c r="A82" s="133" t="s">
        <v>56</v>
      </c>
      <c r="B82" s="37">
        <v>2017</v>
      </c>
      <c r="C82" s="62">
        <f t="shared" si="0"/>
        <v>7.07</v>
      </c>
      <c r="D82" s="38"/>
      <c r="E82" s="78">
        <v>7.07</v>
      </c>
      <c r="F82" s="38"/>
      <c r="G82" s="159" t="s">
        <v>35</v>
      </c>
      <c r="H82" s="16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s="3" customFormat="1" ht="26.25" customHeight="1">
      <c r="A83" s="134"/>
      <c r="B83" s="37">
        <v>2018</v>
      </c>
      <c r="C83" s="62">
        <f t="shared" si="0"/>
        <v>0</v>
      </c>
      <c r="D83" s="38"/>
      <c r="E83" s="64">
        <v>0</v>
      </c>
      <c r="F83" s="38"/>
      <c r="G83" s="159"/>
      <c r="H83" s="16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s="3" customFormat="1" ht="36.75" customHeight="1">
      <c r="A84" s="134"/>
      <c r="B84" s="37">
        <v>2019</v>
      </c>
      <c r="C84" s="62">
        <f t="shared" si="0"/>
        <v>0</v>
      </c>
      <c r="D84" s="38"/>
      <c r="E84" s="64">
        <v>0</v>
      </c>
      <c r="F84" s="38"/>
      <c r="G84" s="159"/>
      <c r="H84" s="16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s="3" customFormat="1" ht="36.75" customHeight="1">
      <c r="A85" s="135"/>
      <c r="B85" s="37">
        <v>2020</v>
      </c>
      <c r="C85" s="62">
        <f t="shared" si="0"/>
        <v>0</v>
      </c>
      <c r="D85" s="38"/>
      <c r="E85" s="64">
        <v>0</v>
      </c>
      <c r="F85" s="38"/>
      <c r="G85" s="37"/>
      <c r="H85" s="16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s="3" customFormat="1" ht="29.25" customHeight="1">
      <c r="A86" s="133" t="s">
        <v>57</v>
      </c>
      <c r="B86" s="37">
        <v>2017</v>
      </c>
      <c r="C86" s="62">
        <f t="shared" si="0"/>
        <v>1395.69764</v>
      </c>
      <c r="D86" s="38"/>
      <c r="E86" s="78">
        <v>1395.69764</v>
      </c>
      <c r="F86" s="38"/>
      <c r="G86" s="159" t="s">
        <v>35</v>
      </c>
      <c r="H86" s="16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8" ht="21.75" customHeight="1">
      <c r="A87" s="134"/>
      <c r="B87" s="37">
        <v>2018</v>
      </c>
      <c r="C87" s="62">
        <f t="shared" si="0"/>
        <v>1494.01685</v>
      </c>
      <c r="D87" s="38"/>
      <c r="E87" s="64">
        <v>1494.01685</v>
      </c>
      <c r="F87" s="38"/>
      <c r="G87" s="159"/>
      <c r="H87" s="163"/>
    </row>
    <row r="88" spans="1:8" ht="31.5" customHeight="1">
      <c r="A88" s="134"/>
      <c r="B88" s="37">
        <v>2019</v>
      </c>
      <c r="C88" s="62">
        <f t="shared" si="0"/>
        <v>1509.195</v>
      </c>
      <c r="D88" s="38"/>
      <c r="E88" s="64">
        <v>1509.195</v>
      </c>
      <c r="F88" s="38"/>
      <c r="G88" s="159"/>
      <c r="H88" s="163"/>
    </row>
    <row r="89" spans="1:8" ht="31.5" customHeight="1">
      <c r="A89" s="135"/>
      <c r="B89" s="37">
        <v>2020</v>
      </c>
      <c r="C89" s="62">
        <f t="shared" si="0"/>
        <v>1509.195</v>
      </c>
      <c r="D89" s="38"/>
      <c r="E89" s="64">
        <v>1509.195</v>
      </c>
      <c r="F89" s="38"/>
      <c r="G89" s="37"/>
      <c r="H89" s="87"/>
    </row>
    <row r="90" spans="1:8" ht="51" customHeight="1">
      <c r="A90" s="133" t="s">
        <v>78</v>
      </c>
      <c r="B90" s="37">
        <v>2017</v>
      </c>
      <c r="C90" s="62">
        <f t="shared" si="0"/>
        <v>259</v>
      </c>
      <c r="D90" s="38"/>
      <c r="E90" s="78">
        <v>259</v>
      </c>
      <c r="F90" s="38"/>
      <c r="G90" s="25" t="s">
        <v>35</v>
      </c>
      <c r="H90" s="26"/>
    </row>
    <row r="91" spans="1:8" ht="26.25" customHeight="1">
      <c r="A91" s="134"/>
      <c r="B91" s="37">
        <v>2018</v>
      </c>
      <c r="C91" s="62">
        <v>265.6</v>
      </c>
      <c r="D91" s="38"/>
      <c r="E91" s="64">
        <v>295</v>
      </c>
      <c r="F91" s="38"/>
      <c r="G91" s="25"/>
      <c r="H91" s="26"/>
    </row>
    <row r="92" spans="1:8" ht="26.25" customHeight="1">
      <c r="A92" s="134"/>
      <c r="B92" s="37">
        <v>2019</v>
      </c>
      <c r="C92" s="62">
        <f>E92</f>
        <v>307</v>
      </c>
      <c r="D92" s="38"/>
      <c r="E92" s="64">
        <v>307</v>
      </c>
      <c r="F92" s="38"/>
      <c r="G92" s="25"/>
      <c r="H92" s="26"/>
    </row>
    <row r="93" spans="1:8" ht="26.25" customHeight="1">
      <c r="A93" s="135"/>
      <c r="B93" s="37">
        <v>2020</v>
      </c>
      <c r="C93" s="62">
        <f>E93</f>
        <v>307</v>
      </c>
      <c r="D93" s="38"/>
      <c r="E93" s="64">
        <v>307</v>
      </c>
      <c r="F93" s="38"/>
      <c r="G93" s="25"/>
      <c r="H93" s="26"/>
    </row>
    <row r="94" spans="1:8" ht="27" customHeight="1">
      <c r="A94" s="48" t="s">
        <v>63</v>
      </c>
      <c r="B94" s="37" t="s">
        <v>101</v>
      </c>
      <c r="C94" s="63">
        <f aca="true" t="shared" si="1" ref="C94:C103">D94+E94+F94</f>
        <v>18987.553340000002</v>
      </c>
      <c r="D94" s="36"/>
      <c r="E94" s="63">
        <f>E95+E96+E97+E98</f>
        <v>18987.553340000002</v>
      </c>
      <c r="F94" s="36"/>
      <c r="G94" s="27"/>
      <c r="H94" s="28"/>
    </row>
    <row r="95" spans="1:8" ht="23.25">
      <c r="A95" s="155" t="s">
        <v>27</v>
      </c>
      <c r="B95" s="37">
        <v>2017</v>
      </c>
      <c r="C95" s="63">
        <f t="shared" si="1"/>
        <v>4518.02234</v>
      </c>
      <c r="D95" s="36"/>
      <c r="E95" s="63">
        <f>E42+E46+E58+E66+E70+E82+E86+E74+E54+E50+E39+E78+E62+E90</f>
        <v>4518.02234</v>
      </c>
      <c r="F95" s="36"/>
      <c r="G95" s="27"/>
      <c r="H95" s="28"/>
    </row>
    <row r="96" spans="1:8" ht="23.25">
      <c r="A96" s="155"/>
      <c r="B96" s="37">
        <v>2018</v>
      </c>
      <c r="C96" s="63">
        <f t="shared" si="1"/>
        <v>4885.813000000001</v>
      </c>
      <c r="D96" s="36"/>
      <c r="E96" s="63">
        <f>E43+E47+E59+E67+E71+E83+E87+E55+E75+E79+E63+E51+E40+E91</f>
        <v>4885.813000000001</v>
      </c>
      <c r="F96" s="36"/>
      <c r="G96" s="27"/>
      <c r="H96" s="28"/>
    </row>
    <row r="97" spans="1:8" ht="23.25">
      <c r="A97" s="155"/>
      <c r="B97" s="37">
        <v>2019</v>
      </c>
      <c r="C97" s="63">
        <f t="shared" si="1"/>
        <v>4791.859</v>
      </c>
      <c r="D97" s="36"/>
      <c r="E97" s="63">
        <f>E44+E48+E52+E56+E60+E64+E68+E72+E76+E80+E84+E88+E92</f>
        <v>4791.859</v>
      </c>
      <c r="F97" s="36"/>
      <c r="G97" s="29"/>
      <c r="H97" s="28"/>
    </row>
    <row r="98" spans="1:8" ht="23.25">
      <c r="A98" s="86"/>
      <c r="B98" s="37">
        <v>2020</v>
      </c>
      <c r="C98" s="63">
        <f>C45+C49+C53+C57+C61+C65+C69+C73+C77+C81+C85+C89+C93</f>
        <v>4791.859</v>
      </c>
      <c r="D98" s="36"/>
      <c r="E98" s="63">
        <f>E45+E49+E53+E57+E61+E65+E69+E73+E77+E81+E85+E89+E93</f>
        <v>4791.859</v>
      </c>
      <c r="F98" s="36"/>
      <c r="G98" s="29"/>
      <c r="H98" s="28"/>
    </row>
    <row r="99" spans="1:8" ht="23.25">
      <c r="A99" s="49" t="s">
        <v>16</v>
      </c>
      <c r="B99" s="40" t="s">
        <v>101</v>
      </c>
      <c r="C99" s="63">
        <f t="shared" si="1"/>
        <v>19068.553340000002</v>
      </c>
      <c r="D99" s="41">
        <f>D100+D101+D102</f>
        <v>0</v>
      </c>
      <c r="E99" s="65">
        <f>E100+E101+E102+E103</f>
        <v>19068.553340000002</v>
      </c>
      <c r="F99" s="41"/>
      <c r="G99" s="30"/>
      <c r="H99" s="31"/>
    </row>
    <row r="100" spans="1:8" ht="23.25">
      <c r="A100" s="164" t="s">
        <v>82</v>
      </c>
      <c r="B100" s="40">
        <v>2017</v>
      </c>
      <c r="C100" s="63">
        <f t="shared" si="1"/>
        <v>4518.02234</v>
      </c>
      <c r="D100" s="41">
        <f>D20+D21+D27+D30+D33+D39</f>
        <v>0</v>
      </c>
      <c r="E100" s="65">
        <f>E20+E21+E95</f>
        <v>4518.02234</v>
      </c>
      <c r="F100" s="41"/>
      <c r="G100" s="30"/>
      <c r="H100" s="31"/>
    </row>
    <row r="101" spans="1:8" ht="23.25">
      <c r="A101" s="165"/>
      <c r="B101" s="40">
        <v>2018</v>
      </c>
      <c r="C101" s="63">
        <f t="shared" si="1"/>
        <v>4912.813000000001</v>
      </c>
      <c r="D101" s="41">
        <f>D21+D22+D28+D31+D34+D40</f>
        <v>0</v>
      </c>
      <c r="E101" s="65">
        <f>E22+E23+E96</f>
        <v>4912.813000000001</v>
      </c>
      <c r="F101" s="41"/>
      <c r="G101" s="30"/>
      <c r="H101" s="31"/>
    </row>
    <row r="102" spans="1:8" ht="23.25">
      <c r="A102" s="165"/>
      <c r="B102" s="40">
        <v>2019</v>
      </c>
      <c r="C102" s="63">
        <f t="shared" si="1"/>
        <v>4818.859</v>
      </c>
      <c r="D102" s="41">
        <f>D22+D23+D29+D32+D35+D41</f>
        <v>0</v>
      </c>
      <c r="E102" s="65">
        <f>E24+E25+E97</f>
        <v>4818.859</v>
      </c>
      <c r="F102" s="41"/>
      <c r="G102" s="30"/>
      <c r="H102" s="31"/>
    </row>
    <row r="103" spans="1:8" ht="23.25">
      <c r="A103" s="166"/>
      <c r="B103" s="40">
        <v>2020</v>
      </c>
      <c r="C103" s="63">
        <f t="shared" si="1"/>
        <v>4818.859</v>
      </c>
      <c r="D103" s="41">
        <v>0</v>
      </c>
      <c r="E103" s="65">
        <f>E98+E26</f>
        <v>4818.859</v>
      </c>
      <c r="F103" s="41"/>
      <c r="G103" s="30"/>
      <c r="H103" s="31"/>
    </row>
    <row r="104" spans="1:7" ht="15">
      <c r="A104" s="12"/>
      <c r="B104" s="13"/>
      <c r="C104" s="13"/>
      <c r="D104" s="13"/>
      <c r="E104" s="13"/>
      <c r="F104" s="13"/>
      <c r="G104" s="13"/>
    </row>
    <row r="105" ht="15.75">
      <c r="A105" s="22" t="s">
        <v>98</v>
      </c>
    </row>
    <row r="107" ht="15">
      <c r="E107" s="10"/>
    </row>
  </sheetData>
  <sheetProtection/>
  <mergeCells count="71">
    <mergeCell ref="A30:A32"/>
    <mergeCell ref="H33:H35"/>
    <mergeCell ref="A36:H36"/>
    <mergeCell ref="A33:A35"/>
    <mergeCell ref="H42:H88"/>
    <mergeCell ref="A78:A81"/>
    <mergeCell ref="A82:A85"/>
    <mergeCell ref="A86:A89"/>
    <mergeCell ref="A100:A103"/>
    <mergeCell ref="A20:A26"/>
    <mergeCell ref="G86:G88"/>
    <mergeCell ref="A27:A29"/>
    <mergeCell ref="G27:G29"/>
    <mergeCell ref="A38:H38"/>
    <mergeCell ref="G78:G80"/>
    <mergeCell ref="G46:G48"/>
    <mergeCell ref="G54:G56"/>
    <mergeCell ref="G50:G52"/>
    <mergeCell ref="G42:G44"/>
    <mergeCell ref="A46:A49"/>
    <mergeCell ref="G74:G76"/>
    <mergeCell ref="A95:A97"/>
    <mergeCell ref="A66:A69"/>
    <mergeCell ref="A70:A73"/>
    <mergeCell ref="A74:A77"/>
    <mergeCell ref="G70:G72"/>
    <mergeCell ref="H39:H41"/>
    <mergeCell ref="G62:G64"/>
    <mergeCell ref="G58:G60"/>
    <mergeCell ref="G82:G84"/>
    <mergeCell ref="G66:G68"/>
    <mergeCell ref="A6:A8"/>
    <mergeCell ref="D7:E7"/>
    <mergeCell ref="A4:H4"/>
    <mergeCell ref="A5:H5"/>
    <mergeCell ref="B6:B8"/>
    <mergeCell ref="C6:C8"/>
    <mergeCell ref="H6:H8"/>
    <mergeCell ref="D6:F6"/>
    <mergeCell ref="G6:G8"/>
    <mergeCell ref="F7:F8"/>
    <mergeCell ref="G39:G41"/>
    <mergeCell ref="H27:H29"/>
    <mergeCell ref="G33:G35"/>
    <mergeCell ref="G30:G32"/>
    <mergeCell ref="A37:H37"/>
    <mergeCell ref="G3:H3"/>
    <mergeCell ref="A14:H14"/>
    <mergeCell ref="A12:H12"/>
    <mergeCell ref="A10:H10"/>
    <mergeCell ref="A9:H9"/>
    <mergeCell ref="G1:L1"/>
    <mergeCell ref="G2:L2"/>
    <mergeCell ref="H20:H25"/>
    <mergeCell ref="B20:B21"/>
    <mergeCell ref="H16:H18"/>
    <mergeCell ref="A11:H11"/>
    <mergeCell ref="A15:H15"/>
    <mergeCell ref="G16:G18"/>
    <mergeCell ref="B22:B23"/>
    <mergeCell ref="B24:B25"/>
    <mergeCell ref="A90:A93"/>
    <mergeCell ref="A50:A53"/>
    <mergeCell ref="A54:A57"/>
    <mergeCell ref="A58:A61"/>
    <mergeCell ref="A62:A65"/>
    <mergeCell ref="A13:H13"/>
    <mergeCell ref="A16:A19"/>
    <mergeCell ref="A42:A45"/>
    <mergeCell ref="H30:H32"/>
    <mergeCell ref="A39:A41"/>
  </mergeCells>
  <printOptions/>
  <pageMargins left="0.7086614173228347" right="0.7086614173228347" top="1.1811023622047245" bottom="0.1968503937007874" header="0.31496062992125984" footer="0.31496062992125984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2018-02-13T05:20:19Z</cp:lastPrinted>
  <dcterms:created xsi:type="dcterms:W3CDTF">2014-10-29T06:40:22Z</dcterms:created>
  <dcterms:modified xsi:type="dcterms:W3CDTF">2018-03-13T06:08:53Z</dcterms:modified>
  <cp:category/>
  <cp:version/>
  <cp:contentType/>
  <cp:contentStatus/>
</cp:coreProperties>
</file>