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'Лист1'!$A$1:$I$654</definedName>
  </definedNames>
  <calcPr fullCalcOnLoad="1" refMode="R1C1"/>
</workbook>
</file>

<file path=xl/sharedStrings.xml><?xml version="1.0" encoding="utf-8"?>
<sst xmlns="http://schemas.openxmlformats.org/spreadsheetml/2006/main" count="526" uniqueCount="147">
  <si>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</si>
  <si>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</si>
  <si>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</si>
  <si>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</si>
  <si>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</si>
  <si>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</si>
  <si>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</si>
  <si>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</si>
  <si>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</si>
  <si>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</si>
  <si>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</si>
  <si>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Обеспечение жителей города услугами бытового назначения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</si>
  <si>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</si>
  <si>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</si>
  <si>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</si>
  <si>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</si>
  <si>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</si>
  <si>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</si>
  <si>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</si>
  <si>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</si>
  <si>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</si>
  <si>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</si>
  <si>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</si>
  <si>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</si>
  <si>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>Итого по пункту 9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</si>
  <si>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</si>
  <si>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</si>
  <si>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</si>
  <si>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</si>
  <si>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</si>
  <si>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</si>
  <si>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</si>
  <si>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</si>
  <si>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</si>
  <si>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</si>
  <si>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</si>
  <si>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</si>
  <si>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</si>
  <si>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</si>
  <si>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</si>
  <si>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</si>
  <si>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</si>
  <si>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</si>
  <si>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</si>
  <si>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</si>
  <si>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</si>
  <si>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</si>
  <si>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</si>
  <si>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</si>
  <si>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</si>
  <si>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</si>
  <si>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</si>
  <si>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 xml:space="preserve">Перечень мероприятий </t>
  </si>
  <si>
    <t>ВСЕГО  по подпрограмме:</t>
  </si>
  <si>
    <t xml:space="preserve">4. Предупреждение чрезвычайных ситуаций на территории города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</si>
  <si>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</si>
  <si>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</si>
  <si>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3.2.Возмещение выпадающих доходов  МУП "ЖКХ" от вывоза крупногабаритного мусора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</si>
  <si>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</si>
  <si>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</si>
  <si>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</si>
  <si>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</si>
  <si>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</si>
  <si>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Повышение качества и доступности предоставляемых жилищных и коммунальных услуг    </t>
  </si>
  <si>
    <t>подпрограммы  "Развитие жилищно-коммунального комплекса ЗАТО г. Радужный Владимирской области"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</si>
  <si>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</si>
  <si>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</si>
  <si>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>Задача: создание условий для надлежащего содержания мест захоронения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</si>
  <si>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</si>
  <si>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>2018</t>
  </si>
  <si>
    <t>4.4. Расходы на утилизацию ртутьсодержащих ламп населения</t>
  </si>
  <si>
    <t>5.4. Установка приборов учета тепловой энергии в МУП кафе "Радужное"</t>
  </si>
  <si>
    <t>Итого по пункту 7:</t>
  </si>
  <si>
    <t>2.4. Приобретение трактора с навесным оборудованием для нужд жилищно-коммунального хозяйства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</si>
  <si>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</si>
  <si>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>2020</t>
  </si>
  <si>
    <t xml:space="preserve">6. 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 </t>
  </si>
  <si>
    <t>Улучшение организации оказания ритуальных услуг и содержание в надлежащем состоянии кладбища традиционного захоронения</t>
  </si>
  <si>
    <t xml:space="preserve">1.1.1. Содержание и обслуживание существующих  узлов учета тепловой энергии и воды в многоквартирных  домах. </t>
  </si>
  <si>
    <t>2021</t>
  </si>
  <si>
    <t>2.2.Услуги по диспетчеризации работы узлов учета  тепловой энергии, холодной и горячей воды,  установленных на вводах в город,  в многоквартирных домах, на объектах социально-культурного назначения</t>
  </si>
  <si>
    <t>2.1. Обслуживание, периодическая поверка и  ремонт  узлов учета тепловой энергии и воды  на вводах в город</t>
  </si>
  <si>
    <t>1.2.2. Замена, ремонт газовых и электрических плит в муниципальных квартирах</t>
  </si>
  <si>
    <t>1.2.4. Ремонт крылец и козырьков входов в муниципальны общежития №1 и №2  (общ. №1 - левое крыло , общ.2 - левое и правое крыло)</t>
  </si>
  <si>
    <t>1.2.5. Ремонт полов  в общих коридорах  муниципального общежития №2 (левое и правое крыло)</t>
  </si>
  <si>
    <t>1.2.7. Ремонт вентиляционной системы  муниципального общежития  № 3</t>
  </si>
  <si>
    <t>1.2.8. Замена почтовых ящиков на 1 этаже муниципального общежития № 3</t>
  </si>
  <si>
    <t>1.2.10. Пристройка крыльца к входу социальных служб в многоквартирном доме №13 квартал 1  (2017 год - пристройка крыльца, 2018 год - устройство козырька крыльца и пандуса)</t>
  </si>
  <si>
    <t xml:space="preserve">9.4.Командировочные расходы </t>
  </si>
  <si>
    <t>9.5.Услуги связи</t>
  </si>
  <si>
    <t>9.6.Работы, услуги по содержанию имущества</t>
  </si>
  <si>
    <t xml:space="preserve">9.7.Прочие работы, услуги </t>
  </si>
  <si>
    <t>9.3. Выплаты по уходу за ребенком до 3 лет</t>
  </si>
  <si>
    <t>9.8. Страхование СРО</t>
  </si>
  <si>
    <t xml:space="preserve">9.9.Увеличение стоимости материальных запасов </t>
  </si>
  <si>
    <t>9.10.Увеличение стоимости основных средств</t>
  </si>
  <si>
    <t>9.11.Налоги, госпошлины</t>
  </si>
  <si>
    <t>9.11.1. Налог на имущество</t>
  </si>
  <si>
    <t>9.11.2. Налог на землю</t>
  </si>
  <si>
    <t>9.11.3. Транспортный налог</t>
  </si>
  <si>
    <t>9.11.4. Налог на прибыль</t>
  </si>
  <si>
    <t xml:space="preserve">1.2.1. Замена стояков горячего, холодного водоснабжения, канализации  и санитарно-технические  работы в муниципальных квартирах    многоквартирных домов (текущий ремонт внутренних инженерных сетей)
</t>
  </si>
  <si>
    <t>9.11.6. Взносы СРО ( в т ч подача в суд на взыскание пеней с подрядчиков)</t>
  </si>
  <si>
    <t>4.2.Обслуживание и ремонт  городской  системы видеонаблюдения и системы видеонаблюдения в здании администрации</t>
  </si>
  <si>
    <t>5.1. Обслуживание городских бань</t>
  </si>
  <si>
    <t xml:space="preserve">1.1.3. Модернизация пожарной сигнализации в муниципальных общежитиях в том числе проектные работы </t>
  </si>
  <si>
    <t>2022</t>
  </si>
  <si>
    <t xml:space="preserve">Задача: - организация технического обслуживания, ремонта, а также сохранности и надлежащего исполь-зования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</si>
  <si>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Цель: 1.Организация выполнения работ, необходимых для надлежащего    содержания и безопасной эксплуатации муниципальных объектов.    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образования.                  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области.</t>
  </si>
  <si>
    <t>5.2. Ремонт  здания городских бань                      (2017г - ремонт кровли, 2019г -замена печей в парной)</t>
  </si>
  <si>
    <t>6.2.Вырубка кустарника,мелколесья, асфальтирование территории,устройство ограждения территории городского кладбища.</t>
  </si>
  <si>
    <t>1.2.11. Текущий ремонт освещения и пожарных щитов в местах общего пользования в муниципальном общежитии №3</t>
  </si>
  <si>
    <t>5.3. Ремонт  в МУП кафе "Радужное"                 (2017г  - ремонт общественных туалетов, 2020г-текущий ремонт трубопроводов ХВС).</t>
  </si>
  <si>
    <t>1.1.4. Мониторинг систем пожарной безопасности объектов посредством системы программно-аппаратного комплекса "Стрелец-мониторинг". Охрана социально-реабилитационного центра для несовершеннолетних.</t>
  </si>
  <si>
    <t xml:space="preserve">1.1.5. Обследование технического состояния лифтов в многоквартирных домах </t>
  </si>
  <si>
    <t xml:space="preserve">1.1.6.Взносы на ремонт  общего имущества многоквартирных домов в части муниципального жилья  </t>
  </si>
  <si>
    <r>
      <t xml:space="preserve">1.2.6. Ремонт осветительной сети сети в муниципальных общежитиях </t>
    </r>
    <r>
      <rPr>
        <sz val="10"/>
        <rFont val="Times New Roman"/>
        <family val="1"/>
      </rPr>
      <t>(2017 г - общ. № 3 (правое крыло), общ. №2;       2019 г. -общ. №1;      2020-общ. №2 жилые блоки с установкой электросчетчиков)</t>
    </r>
  </si>
  <si>
    <t>2023</t>
  </si>
  <si>
    <t>2017-2023</t>
  </si>
  <si>
    <t>1.2.3. Замена оконных, оконно-балконных и дверных блоков в муниципальных общежитиях      (2017 г - общ. №1 и №2,    2018 г- общ №2,   2019 г. -общ №3,  2020г - общ. №1, 2021г-общ. №1)</t>
  </si>
  <si>
    <t>7.3. Ремонт системы отопления в МФЦ ЗАТО г. Радужный Владимирской области</t>
  </si>
  <si>
    <t>7.4. Ремонт помещений в городском Совете ветеранов (1 квартал, дом 32)</t>
  </si>
  <si>
    <t>7.2. Перепланировка помещения №116А в административном здании квартал 1, дом 55 (разработка проекта перепланировки, изготовление технического паспорта)</t>
  </si>
  <si>
    <t>к постановлению администрации ЗАТО г. Радужный Владимирской области</t>
  </si>
  <si>
    <t>Приложение №  3</t>
  </si>
  <si>
    <t>2.3. Приобретение тепловизора для нужд жилищно-коммунального хозяйства (2017г)         Приобретение влагомера для нужд жилищно-коммунального хозяйства (2021г)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</si>
  <si>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текущ. ремонта, содержание незаселенных помещений, дезинсекция муниц. помещений)</t>
  </si>
  <si>
    <t>6.4. Устройство контейнерной площадки;  устройство водопропускного железобетонного лотка.</t>
  </si>
  <si>
    <t>6.5. Расходы на оснащение службы по похоронному делу</t>
  </si>
  <si>
    <t>6.6. Средства на погребение умерших, не имеющих родственников либо законного представителя, а также при отсутствии иных лиц, взявших на себя обязанность осуществить погребение (согласно  гарантированному перечню услуг на погребение)</t>
  </si>
  <si>
    <t>6.3.Текущий ремонт участка для воинских захоронений.</t>
  </si>
  <si>
    <t>1.2.13. Текущий ремонт помещений кухонь в муниципальных общежитиях с заменой электрических плит</t>
  </si>
  <si>
    <t>1.2.14. Текущий ремонт ограждений балконов в муниципальных общежитиях</t>
  </si>
  <si>
    <t>1.1.8. Средства на обеспечение незаселенных муниципальных помещений коммунальными услугами (теплоснабжение)</t>
  </si>
  <si>
    <t>1.1.9. Средства на предоставление управляющей организации субсидии на оплату расходов  по теплоснабжению муниципальных общежитий</t>
  </si>
  <si>
    <r>
      <t xml:space="preserve">1.2.9. Текущий ремонт муниципальных квартир </t>
    </r>
    <r>
      <rPr>
        <sz val="10"/>
        <rFont val="Times New Roman"/>
        <family val="1"/>
      </rPr>
      <t>(2017 г: 1-16-136 , 1-5-32, 1-35-95;   2018г: 1-5-32, 3-13-2;    2019г: 3-29-51; 3-12-14;   2020г: 1-15-43, 1-5-38, 3-22-33, 1-1-61;    2021г: 1-6-14; 3-15-35)</t>
    </r>
  </si>
  <si>
    <r>
      <t xml:space="preserve">1.2.12.Текущий ремонт  блоков в муниципальных общежитиях:                  </t>
    </r>
    <r>
      <rPr>
        <sz val="10"/>
        <rFont val="Times New Roman"/>
        <family val="1"/>
      </rPr>
      <t>2018г (9-4-251, 9-6/2-102,  9-8-104, 9-8-702,  9-4-113, 9-4-131);    2019г (9-6/1-159, 9-8-802,  9-6/2-210а);  2020г-(9-8-902,  9-4-227)  2021г (9-4-214)</t>
    </r>
  </si>
  <si>
    <t>6.7. Установка электрических обогревателей в административном здании на территории городского кладбища (2019г), установка емкости для воды на территории городского кладбища(2020г).</t>
  </si>
  <si>
    <t>7.5. Ремонт помещений ЗАГСа</t>
  </si>
  <si>
    <t>7.6. Текущий ремонт кровли над помещением службы ритуальных услуг ( 9 квартал, дом 6 )</t>
  </si>
  <si>
    <t>Пособия, компенсации и иные социальные выплаты гражданам</t>
  </si>
  <si>
    <t>1.2.15. Текущий ремонт общедомовой системы отопления правого крыла муниципального общежития №1</t>
  </si>
  <si>
    <r>
      <t>7.1.Ремонт в административном здании- квартал 1, дом 55 (</t>
    </r>
    <r>
      <rPr>
        <b/>
        <sz val="10"/>
        <rFont val="Times New Roman"/>
        <family val="1"/>
      </rPr>
      <t>2017</t>
    </r>
    <r>
      <rPr>
        <sz val="11"/>
        <rFont val="Times New Roman"/>
        <family val="1"/>
      </rPr>
      <t>-</t>
    </r>
    <r>
      <rPr>
        <sz val="10"/>
        <rFont val="Times New Roman"/>
        <family val="1"/>
      </rPr>
      <t xml:space="preserve">рем. крыльца гл. входа, кабинеты; ЕДДС; уст-во архива , кровля гаража.    </t>
    </r>
    <r>
      <rPr>
        <b/>
        <sz val="10"/>
        <rFont val="Times New Roman"/>
        <family val="1"/>
      </rPr>
      <t xml:space="preserve">2018 </t>
    </r>
    <r>
      <rPr>
        <sz val="10"/>
        <rFont val="Times New Roman"/>
        <family val="1"/>
      </rPr>
      <t xml:space="preserve"> - рем. крыльц с сев. и южн. сторон, замена линолеума , замена окон , огнезащита кровли, кабинеты .  </t>
    </r>
    <r>
      <rPr>
        <b/>
        <sz val="10"/>
        <rFont val="Times New Roman"/>
        <family val="1"/>
      </rPr>
      <t>2019</t>
    </r>
    <r>
      <rPr>
        <sz val="10"/>
        <rFont val="Times New Roman"/>
        <family val="1"/>
      </rPr>
      <t xml:space="preserve">-  рем. крыльца входа с вост. стороны, рем каб. админ, в т ч восстановл  телеф линии.  </t>
    </r>
    <r>
      <rPr>
        <b/>
        <sz val="10"/>
        <rFont val="Times New Roman"/>
        <family val="1"/>
      </rPr>
      <t>2020</t>
    </r>
    <r>
      <rPr>
        <sz val="10"/>
        <rFont val="Times New Roman"/>
        <family val="1"/>
      </rPr>
      <t xml:space="preserve"> -замена окон в библиотекеке, освещ.в кабинетах, монтаж подвесн. потолка. </t>
    </r>
    <r>
      <rPr>
        <b/>
        <sz val="10"/>
        <rFont val="Times New Roman"/>
        <family val="1"/>
      </rPr>
      <t>2021</t>
    </r>
    <r>
      <rPr>
        <sz val="10"/>
        <rFont val="Times New Roman"/>
        <family val="1"/>
      </rPr>
      <t>- рем. кабинетов (в т.ч. замена окон), переоборуд-е санузла для маломоб. граждан, рем. пола в кабинете главы,)</t>
    </r>
  </si>
  <si>
    <t>9.11.5 Госпошлины</t>
  </si>
  <si>
    <t>1.1.7. Устройство вентканалов на конек на скатных кровлях МКД (2018,2019 гг)                                                                                                                                      2021г: Устройство во перегородки в вестибюле  ж.д. 1-31 после устройства пандуса; подг. фасада ж.д.1-13 к размещению мемор. доски</t>
  </si>
  <si>
    <t>9.11.7. Неустойка, выплаты по исполнительному листу</t>
  </si>
  <si>
    <t>от 29.06.2021 № 769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</si>
</sst>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  <numFmt numFmtId="185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10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sz val="11"/>
      <color indexed="36"/>
      <name val="Calibri"/>
      <family val="2"/>
    </font>
    <font>
      <sz val="9"/>
      <color indexed="10"/>
      <name val="Calibri"/>
      <family val="2"/>
    </font>
    <font>
      <sz val="11"/>
      <color indexed="30"/>
      <name val="Calibri"/>
      <family val="2"/>
    </font>
    <font>
      <sz val="10"/>
      <color indexed="10"/>
      <name val="Times New Roman"/>
      <family val="1"/>
    </font>
    <font>
      <b/>
      <sz val="11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9"/>
      <color rgb="FFFF0000"/>
      <name val="Calibri"/>
      <family val="2"/>
    </font>
    <font>
      <i/>
      <sz val="9"/>
      <color theme="1"/>
      <name val="Calibri"/>
      <family val="2"/>
    </font>
    <font>
      <sz val="11"/>
      <color rgb="FF7030A0"/>
      <name val="Calibri"/>
      <family val="2"/>
    </font>
    <font>
      <sz val="9"/>
      <color rgb="FFFF0000"/>
      <name val="Calibri"/>
      <family val="2"/>
    </font>
    <font>
      <sz val="10"/>
      <color theme="1"/>
      <name val="Times New Roman"/>
      <family val="1"/>
    </font>
    <font>
      <sz val="11"/>
      <color rgb="FF0070C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5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35" fillId="0" borderId="0" xfId="0" applyFont="1" applyFill="1" applyAlignment="1">
      <alignment/>
    </xf>
    <xf numFmtId="175" fontId="66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175" fontId="6" fillId="0" borderId="10" xfId="0" applyNumberFormat="1" applyFont="1" applyFill="1" applyBorder="1" applyAlignment="1">
      <alignment horizontal="center" vertical="center"/>
    </xf>
    <xf numFmtId="175" fontId="67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68" fillId="0" borderId="0" xfId="0" applyFont="1" applyFill="1" applyAlignment="1">
      <alignment wrapText="1"/>
    </xf>
    <xf numFmtId="175" fontId="64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70" fillId="0" borderId="0" xfId="0" applyFont="1" applyFill="1" applyAlignment="1">
      <alignment/>
    </xf>
    <xf numFmtId="172" fontId="69" fillId="0" borderId="0" xfId="0" applyNumberFormat="1" applyFont="1" applyFill="1" applyAlignment="1">
      <alignment/>
    </xf>
    <xf numFmtId="175" fontId="56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175" fontId="71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175" fontId="68" fillId="0" borderId="0" xfId="0" applyNumberFormat="1" applyFont="1" applyFill="1" applyAlignment="1">
      <alignment wrapText="1"/>
    </xf>
    <xf numFmtId="0" fontId="67" fillId="0" borderId="0" xfId="0" applyFont="1" applyFill="1" applyAlignment="1">
      <alignment wrapText="1"/>
    </xf>
    <xf numFmtId="0" fontId="67" fillId="0" borderId="0" xfId="0" applyFont="1" applyFill="1" applyAlignment="1">
      <alignment/>
    </xf>
    <xf numFmtId="0" fontId="72" fillId="0" borderId="0" xfId="0" applyFont="1" applyFill="1" applyAlignment="1">
      <alignment vertical="center" wrapText="1"/>
    </xf>
    <xf numFmtId="0" fontId="72" fillId="0" borderId="0" xfId="0" applyFont="1" applyFill="1" applyAlignment="1">
      <alignment/>
    </xf>
    <xf numFmtId="175" fontId="0" fillId="0" borderId="0" xfId="0" applyNumberFormat="1" applyFont="1" applyFill="1" applyAlignment="1">
      <alignment wrapText="1"/>
    </xf>
    <xf numFmtId="175" fontId="40" fillId="0" borderId="0" xfId="0" applyNumberFormat="1" applyFont="1" applyFill="1" applyAlignment="1">
      <alignment/>
    </xf>
    <xf numFmtId="175" fontId="7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75" fontId="16" fillId="0" borderId="0" xfId="0" applyNumberFormat="1" applyFont="1" applyFill="1" applyBorder="1" applyAlignment="1">
      <alignment vertical="top" wrapText="1"/>
    </xf>
    <xf numFmtId="2" fontId="64" fillId="0" borderId="0" xfId="0" applyNumberFormat="1" applyFont="1" applyFill="1" applyAlignment="1">
      <alignment/>
    </xf>
    <xf numFmtId="175" fontId="35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16" fontId="0" fillId="0" borderId="0" xfId="0" applyNumberFormat="1" applyFill="1" applyAlignment="1">
      <alignment/>
    </xf>
    <xf numFmtId="175" fontId="9" fillId="0" borderId="0" xfId="0" applyNumberFormat="1" applyFont="1" applyFill="1" applyAlignment="1">
      <alignment/>
    </xf>
    <xf numFmtId="185" fontId="0" fillId="0" borderId="0" xfId="0" applyNumberFormat="1" applyFill="1" applyAlignment="1">
      <alignment/>
    </xf>
    <xf numFmtId="0" fontId="56" fillId="0" borderId="0" xfId="0" applyFont="1" applyFill="1" applyAlignment="1">
      <alignment/>
    </xf>
    <xf numFmtId="175" fontId="4" fillId="0" borderId="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175" fontId="5" fillId="32" borderId="0" xfId="0" applyNumberFormat="1" applyFont="1" applyFill="1" applyAlignment="1">
      <alignment/>
    </xf>
    <xf numFmtId="174" fontId="5" fillId="32" borderId="0" xfId="0" applyNumberFormat="1" applyFont="1" applyFill="1" applyAlignment="1">
      <alignment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74" fontId="5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175" fontId="5" fillId="32" borderId="10" xfId="0" applyNumberFormat="1" applyFont="1" applyFill="1" applyBorder="1" applyAlignment="1">
      <alignment vertical="top" wrapText="1"/>
    </xf>
    <xf numFmtId="174" fontId="5" fillId="32" borderId="10" xfId="0" applyNumberFormat="1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center" wrapText="1"/>
    </xf>
    <xf numFmtId="175" fontId="6" fillId="32" borderId="10" xfId="0" applyNumberFormat="1" applyFont="1" applyFill="1" applyBorder="1" applyAlignment="1">
      <alignment horizontal="center" vertical="center" wrapText="1"/>
    </xf>
    <xf numFmtId="175" fontId="6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vertical="top" wrapText="1"/>
    </xf>
    <xf numFmtId="2" fontId="10" fillId="32" borderId="10" xfId="0" applyNumberFormat="1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175" fontId="75" fillId="32" borderId="0" xfId="0" applyNumberFormat="1" applyFont="1" applyFill="1" applyAlignment="1">
      <alignment horizontal="center"/>
    </xf>
    <xf numFmtId="175" fontId="6" fillId="32" borderId="0" xfId="0" applyNumberFormat="1" applyFont="1" applyFill="1" applyAlignment="1">
      <alignment horizontal="center"/>
    </xf>
    <xf numFmtId="175" fontId="6" fillId="32" borderId="10" xfId="0" applyNumberFormat="1" applyFont="1" applyFill="1" applyBorder="1" applyAlignment="1">
      <alignment horizontal="center" vertical="center"/>
    </xf>
    <xf numFmtId="2" fontId="12" fillId="32" borderId="10" xfId="0" applyNumberFormat="1" applyFont="1" applyFill="1" applyBorder="1" applyAlignment="1">
      <alignment vertical="top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175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left" vertical="top" wrapText="1"/>
    </xf>
    <xf numFmtId="2" fontId="76" fillId="32" borderId="10" xfId="0" applyNumberFormat="1" applyFont="1" applyFill="1" applyBorder="1" applyAlignment="1">
      <alignment vertical="top" wrapText="1"/>
    </xf>
    <xf numFmtId="49" fontId="10" fillId="32" borderId="10" xfId="0" applyNumberFormat="1" applyFont="1" applyFill="1" applyBorder="1" applyAlignment="1">
      <alignment vertical="top" wrapText="1"/>
    </xf>
    <xf numFmtId="175" fontId="6" fillId="32" borderId="10" xfId="0" applyNumberFormat="1" applyFont="1" applyFill="1" applyBorder="1" applyAlignment="1">
      <alignment horizontal="center" wrapText="1"/>
    </xf>
    <xf numFmtId="0" fontId="75" fillId="32" borderId="0" xfId="0" applyFont="1" applyFill="1" applyAlignment="1">
      <alignment horizontal="center"/>
    </xf>
    <xf numFmtId="0" fontId="0" fillId="32" borderId="11" xfId="0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left" vertical="top" wrapText="1"/>
    </xf>
    <xf numFmtId="2" fontId="6" fillId="32" borderId="10" xfId="0" applyNumberFormat="1" applyFont="1" applyFill="1" applyBorder="1" applyAlignment="1">
      <alignment horizontal="center" vertical="top" wrapText="1"/>
    </xf>
    <xf numFmtId="2" fontId="10" fillId="32" borderId="10" xfId="0" applyNumberFormat="1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vertical="top" wrapText="1"/>
    </xf>
    <xf numFmtId="2" fontId="6" fillId="32" borderId="10" xfId="0" applyNumberFormat="1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 wrapText="1"/>
    </xf>
    <xf numFmtId="175" fontId="12" fillId="32" borderId="10" xfId="0" applyNumberFormat="1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center" vertical="top" wrapText="1"/>
    </xf>
    <xf numFmtId="2" fontId="6" fillId="32" borderId="10" xfId="0" applyNumberFormat="1" applyFont="1" applyFill="1" applyBorder="1" applyAlignment="1">
      <alignment horizontal="left" vertical="justify" wrapText="1"/>
    </xf>
    <xf numFmtId="175" fontId="12" fillId="32" borderId="10" xfId="0" applyNumberFormat="1" applyFont="1" applyFill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left" vertical="top" wrapText="1"/>
    </xf>
    <xf numFmtId="0" fontId="6" fillId="32" borderId="0" xfId="0" applyFont="1" applyFill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left" vertical="center" wrapText="1"/>
    </xf>
    <xf numFmtId="2" fontId="12" fillId="32" borderId="10" xfId="0" applyNumberFormat="1" applyFont="1" applyFill="1" applyBorder="1" applyAlignment="1">
      <alignment horizontal="center" vertical="center" wrapText="1"/>
    </xf>
    <xf numFmtId="49" fontId="75" fillId="32" borderId="10" xfId="0" applyNumberFormat="1" applyFont="1" applyFill="1" applyBorder="1" applyAlignment="1">
      <alignment horizontal="center"/>
    </xf>
    <xf numFmtId="49" fontId="12" fillId="32" borderId="12" xfId="0" applyNumberFormat="1" applyFont="1" applyFill="1" applyBorder="1" applyAlignment="1">
      <alignment horizontal="center" vertical="center" wrapText="1"/>
    </xf>
    <xf numFmtId="175" fontId="12" fillId="32" borderId="13" xfId="0" applyNumberFormat="1" applyFont="1" applyFill="1" applyBorder="1" applyAlignment="1">
      <alignment horizontal="center" vertical="center" wrapText="1"/>
    </xf>
    <xf numFmtId="2" fontId="12" fillId="32" borderId="10" xfId="0" applyNumberFormat="1" applyFont="1" applyFill="1" applyBorder="1" applyAlignment="1">
      <alignment horizontal="center" vertical="top" wrapText="1"/>
    </xf>
    <xf numFmtId="1" fontId="12" fillId="32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top" wrapText="1"/>
    </xf>
    <xf numFmtId="1" fontId="10" fillId="32" borderId="10" xfId="0" applyNumberFormat="1" applyFont="1" applyFill="1" applyBorder="1" applyAlignment="1">
      <alignment horizontal="center" vertical="center" wrapText="1"/>
    </xf>
    <xf numFmtId="0" fontId="35" fillId="32" borderId="11" xfId="0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left" vertical="top" wrapText="1"/>
    </xf>
    <xf numFmtId="2" fontId="13" fillId="32" borderId="10" xfId="0" applyNumberFormat="1" applyFont="1" applyFill="1" applyBorder="1" applyAlignment="1">
      <alignment horizontal="center" vertical="top" wrapText="1"/>
    </xf>
    <xf numFmtId="1" fontId="12" fillId="32" borderId="10" xfId="0" applyNumberFormat="1" applyFont="1" applyFill="1" applyBorder="1" applyAlignment="1">
      <alignment horizontal="center" vertical="top" wrapText="1"/>
    </xf>
    <xf numFmtId="0" fontId="46" fillId="32" borderId="10" xfId="0" applyFont="1" applyFill="1" applyBorder="1" applyAlignment="1">
      <alignment/>
    </xf>
    <xf numFmtId="2" fontId="13" fillId="32" borderId="10" xfId="0" applyNumberFormat="1" applyFont="1" applyFill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0" fontId="14" fillId="32" borderId="10" xfId="0" applyFont="1" applyFill="1" applyBorder="1" applyAlignment="1">
      <alignment vertical="top" wrapText="1"/>
    </xf>
    <xf numFmtId="0" fontId="35" fillId="32" borderId="13" xfId="0" applyFont="1" applyFill="1" applyBorder="1" applyAlignment="1">
      <alignment wrapText="1"/>
    </xf>
    <xf numFmtId="0" fontId="35" fillId="32" borderId="14" xfId="0" applyFont="1" applyFill="1" applyBorder="1" applyAlignment="1">
      <alignment wrapText="1"/>
    </xf>
    <xf numFmtId="175" fontId="6" fillId="32" borderId="10" xfId="0" applyNumberFormat="1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/>
    </xf>
    <xf numFmtId="2" fontId="14" fillId="32" borderId="10" xfId="0" applyNumberFormat="1" applyFont="1" applyFill="1" applyBorder="1" applyAlignment="1">
      <alignment vertical="top" wrapText="1"/>
    </xf>
    <xf numFmtId="175" fontId="6" fillId="32" borderId="10" xfId="0" applyNumberFormat="1" applyFont="1" applyFill="1" applyBorder="1" applyAlignment="1">
      <alignment horizontal="center" vertical="top" wrapText="1"/>
    </xf>
    <xf numFmtId="175" fontId="12" fillId="32" borderId="10" xfId="0" applyNumberFormat="1" applyFont="1" applyFill="1" applyBorder="1" applyAlignment="1">
      <alignment horizontal="center" vertical="top" wrapText="1"/>
    </xf>
    <xf numFmtId="175" fontId="12" fillId="32" borderId="10" xfId="0" applyNumberFormat="1" applyFont="1" applyFill="1" applyBorder="1" applyAlignment="1">
      <alignment horizontal="left" vertical="top" wrapText="1"/>
    </xf>
    <xf numFmtId="2" fontId="6" fillId="32" borderId="11" xfId="0" applyNumberFormat="1" applyFont="1" applyFill="1" applyBorder="1" applyAlignment="1">
      <alignment horizontal="center" vertical="center" wrapText="1"/>
    </xf>
    <xf numFmtId="2" fontId="12" fillId="32" borderId="11" xfId="0" applyNumberFormat="1" applyFont="1" applyFill="1" applyBorder="1" applyAlignment="1">
      <alignment horizontal="left" vertical="top" wrapText="1"/>
    </xf>
    <xf numFmtId="172" fontId="12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 applyProtection="1">
      <alignment horizontal="center" vertical="top"/>
      <protection/>
    </xf>
    <xf numFmtId="0" fontId="35" fillId="32" borderId="10" xfId="0" applyFont="1" applyFill="1" applyBorder="1" applyAlignment="1">
      <alignment wrapText="1"/>
    </xf>
    <xf numFmtId="2" fontId="6" fillId="32" borderId="10" xfId="0" applyNumberFormat="1" applyFont="1" applyFill="1" applyBorder="1" applyAlignment="1" applyProtection="1">
      <alignment horizontal="center" vertical="center" wrapText="1"/>
      <protection/>
    </xf>
    <xf numFmtId="175" fontId="6" fillId="32" borderId="10" xfId="0" applyNumberFormat="1" applyFont="1" applyFill="1" applyBorder="1" applyAlignment="1" applyProtection="1">
      <alignment horizontal="center" vertical="center"/>
      <protection/>
    </xf>
    <xf numFmtId="175" fontId="6" fillId="32" borderId="10" xfId="0" applyNumberFormat="1" applyFont="1" applyFill="1" applyBorder="1" applyAlignment="1" applyProtection="1">
      <alignment horizontal="center" vertical="top"/>
      <protection/>
    </xf>
    <xf numFmtId="175" fontId="6" fillId="32" borderId="10" xfId="0" applyNumberFormat="1" applyFont="1" applyFill="1" applyBorder="1" applyAlignment="1" applyProtection="1">
      <alignment horizontal="center" vertical="center" wrapText="1"/>
      <protection/>
    </xf>
    <xf numFmtId="2" fontId="6" fillId="32" borderId="10" xfId="0" applyNumberFormat="1" applyFont="1" applyFill="1" applyBorder="1" applyAlignment="1" applyProtection="1">
      <alignment horizontal="center" vertical="top" wrapText="1"/>
      <protection/>
    </xf>
    <xf numFmtId="2" fontId="17" fillId="32" borderId="10" xfId="0" applyNumberFormat="1" applyFont="1" applyFill="1" applyBorder="1" applyAlignment="1">
      <alignment horizontal="center" vertical="top" wrapText="1"/>
    </xf>
    <xf numFmtId="2" fontId="6" fillId="32" borderId="10" xfId="0" applyNumberFormat="1" applyFont="1" applyFill="1" applyBorder="1" applyAlignment="1" applyProtection="1">
      <alignment vertical="top" wrapText="1"/>
      <protection/>
    </xf>
    <xf numFmtId="175" fontId="6" fillId="32" borderId="10" xfId="0" applyNumberFormat="1" applyFont="1" applyFill="1" applyBorder="1" applyAlignment="1" applyProtection="1">
      <alignment horizontal="center" vertical="top" wrapText="1"/>
      <protection/>
    </xf>
    <xf numFmtId="175" fontId="7" fillId="32" borderId="10" xfId="0" applyNumberFormat="1" applyFont="1" applyFill="1" applyBorder="1" applyAlignment="1">
      <alignment horizontal="center" vertical="center" wrapText="1"/>
    </xf>
    <xf numFmtId="175" fontId="15" fillId="32" borderId="10" xfId="0" applyNumberFormat="1" applyFont="1" applyFill="1" applyBorder="1" applyAlignment="1">
      <alignment horizontal="center" vertical="center" wrapText="1"/>
    </xf>
    <xf numFmtId="2" fontId="12" fillId="32" borderId="10" xfId="0" applyNumberFormat="1" applyFont="1" applyFill="1" applyBorder="1" applyAlignment="1" applyProtection="1">
      <alignment horizontal="left" vertical="top" wrapText="1"/>
      <protection/>
    </xf>
    <xf numFmtId="175" fontId="12" fillId="32" borderId="10" xfId="0" applyNumberFormat="1" applyFont="1" applyFill="1" applyBorder="1" applyAlignment="1">
      <alignment vertical="top" wrapText="1"/>
    </xf>
    <xf numFmtId="2" fontId="12" fillId="32" borderId="10" xfId="0" applyNumberFormat="1" applyFont="1" applyFill="1" applyBorder="1" applyAlignment="1">
      <alignment vertical="justify" wrapText="1"/>
    </xf>
    <xf numFmtId="175" fontId="6" fillId="32" borderId="10" xfId="0" applyNumberFormat="1" applyFont="1" applyFill="1" applyBorder="1" applyAlignment="1">
      <alignment vertical="top" wrapText="1"/>
    </xf>
    <xf numFmtId="49" fontId="16" fillId="32" borderId="10" xfId="0" applyNumberFormat="1" applyFont="1" applyFill="1" applyBorder="1" applyAlignment="1">
      <alignment horizontal="center" vertical="center" wrapText="1"/>
    </xf>
    <xf numFmtId="175" fontId="16" fillId="32" borderId="10" xfId="0" applyNumberFormat="1" applyFont="1" applyFill="1" applyBorder="1" applyAlignment="1">
      <alignment vertical="top" wrapText="1"/>
    </xf>
    <xf numFmtId="49" fontId="1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174" fontId="12" fillId="32" borderId="10" xfId="0" applyNumberFormat="1" applyFont="1" applyFill="1" applyBorder="1" applyAlignment="1">
      <alignment vertical="top" wrapText="1"/>
    </xf>
    <xf numFmtId="174" fontId="12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justify" wrapText="1"/>
    </xf>
    <xf numFmtId="2" fontId="16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justify" wrapText="1"/>
    </xf>
    <xf numFmtId="0" fontId="12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justify" wrapText="1"/>
    </xf>
    <xf numFmtId="2" fontId="16" fillId="32" borderId="0" xfId="0" applyNumberFormat="1" applyFont="1" applyFill="1" applyBorder="1" applyAlignment="1">
      <alignment horizontal="center" vertical="center" wrapText="1"/>
    </xf>
    <xf numFmtId="175" fontId="16" fillId="32" borderId="0" xfId="0" applyNumberFormat="1" applyFont="1" applyFill="1" applyBorder="1" applyAlignment="1">
      <alignment vertical="justify" wrapText="1"/>
    </xf>
    <xf numFmtId="175" fontId="16" fillId="32" borderId="0" xfId="0" applyNumberFormat="1" applyFont="1" applyFill="1" applyBorder="1" applyAlignment="1">
      <alignment vertical="top" wrapText="1"/>
    </xf>
    <xf numFmtId="0" fontId="12" fillId="32" borderId="0" xfId="0" applyFont="1" applyFill="1" applyBorder="1" applyAlignment="1">
      <alignment vertical="justify" wrapText="1"/>
    </xf>
    <xf numFmtId="0" fontId="12" fillId="32" borderId="0" xfId="0" applyFont="1" applyFill="1" applyBorder="1" applyAlignment="1">
      <alignment horizontal="center" vertical="center" wrapText="1"/>
    </xf>
    <xf numFmtId="2" fontId="6" fillId="32" borderId="0" xfId="0" applyNumberFormat="1" applyFont="1" applyFill="1" applyBorder="1" applyAlignment="1">
      <alignment vertical="top" wrapText="1"/>
    </xf>
    <xf numFmtId="0" fontId="6" fillId="32" borderId="0" xfId="0" applyFont="1" applyFill="1" applyBorder="1" applyAlignment="1">
      <alignment horizontal="left" vertical="top" wrapText="1"/>
    </xf>
    <xf numFmtId="2" fontId="13" fillId="32" borderId="0" xfId="0" applyNumberFormat="1" applyFont="1" applyFill="1" applyBorder="1" applyAlignment="1">
      <alignment horizontal="center" vertical="center" wrapText="1"/>
    </xf>
    <xf numFmtId="175" fontId="12" fillId="32" borderId="0" xfId="0" applyNumberFormat="1" applyFont="1" applyFill="1" applyBorder="1" applyAlignment="1">
      <alignment vertical="justify" wrapText="1"/>
    </xf>
    <xf numFmtId="2" fontId="10" fillId="32" borderId="0" xfId="0" applyNumberFormat="1" applyFont="1" applyFill="1" applyBorder="1" applyAlignment="1">
      <alignment vertical="top" wrapText="1"/>
    </xf>
    <xf numFmtId="0" fontId="6" fillId="32" borderId="0" xfId="0" applyFont="1" applyFill="1" applyBorder="1" applyAlignment="1">
      <alignment horizontal="center" vertical="center" wrapText="1"/>
    </xf>
    <xf numFmtId="175" fontId="6" fillId="32" borderId="0" xfId="0" applyNumberFormat="1" applyFont="1" applyFill="1" applyBorder="1" applyAlignment="1">
      <alignment horizontal="center" vertical="center" wrapText="1"/>
    </xf>
    <xf numFmtId="174" fontId="6" fillId="32" borderId="0" xfId="0" applyNumberFormat="1" applyFont="1" applyFill="1" applyBorder="1" applyAlignment="1">
      <alignment horizontal="center" vertical="center" wrapText="1"/>
    </xf>
    <xf numFmtId="174" fontId="6" fillId="32" borderId="0" xfId="0" applyNumberFormat="1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horizontal="center" vertical="justify" wrapText="1"/>
    </xf>
    <xf numFmtId="0" fontId="6" fillId="32" borderId="0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vertical="top" wrapText="1"/>
    </xf>
    <xf numFmtId="175" fontId="6" fillId="32" borderId="0" xfId="0" applyNumberFormat="1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justify" wrapText="1"/>
    </xf>
    <xf numFmtId="175" fontId="6" fillId="32" borderId="0" xfId="0" applyNumberFormat="1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vertical="center" wrapText="1"/>
    </xf>
    <xf numFmtId="0" fontId="16" fillId="32" borderId="0" xfId="0" applyFont="1" applyFill="1" applyBorder="1" applyAlignment="1">
      <alignment horizontal="left" vertical="top" wrapText="1"/>
    </xf>
    <xf numFmtId="174" fontId="6" fillId="32" borderId="0" xfId="0" applyNumberFormat="1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/>
    </xf>
    <xf numFmtId="0" fontId="10" fillId="32" borderId="0" xfId="0" applyFont="1" applyFill="1" applyBorder="1" applyAlignment="1">
      <alignment vertical="top" wrapText="1"/>
    </xf>
    <xf numFmtId="0" fontId="6" fillId="32" borderId="0" xfId="0" applyFont="1" applyFill="1" applyBorder="1" applyAlignment="1">
      <alignment horizontal="left" vertical="center" wrapText="1"/>
    </xf>
    <xf numFmtId="0" fontId="16" fillId="32" borderId="0" xfId="0" applyFont="1" applyFill="1" applyBorder="1" applyAlignment="1">
      <alignment vertical="top" wrapText="1"/>
    </xf>
    <xf numFmtId="0" fontId="6" fillId="32" borderId="0" xfId="0" applyNumberFormat="1" applyFont="1" applyFill="1" applyBorder="1" applyAlignment="1" applyProtection="1">
      <alignment horizontal="center" vertical="top"/>
      <protection/>
    </xf>
    <xf numFmtId="174" fontId="6" fillId="32" borderId="0" xfId="0" applyNumberFormat="1" applyFont="1" applyFill="1" applyBorder="1" applyAlignment="1" applyProtection="1">
      <alignment horizontal="center" vertical="center"/>
      <protection/>
    </xf>
    <xf numFmtId="0" fontId="6" fillId="32" borderId="0" xfId="0" applyNumberFormat="1" applyFont="1" applyFill="1" applyBorder="1" applyAlignment="1" applyProtection="1">
      <alignment horizontal="left" vertical="top"/>
      <protection/>
    </xf>
    <xf numFmtId="174" fontId="6" fillId="32" borderId="0" xfId="0" applyNumberFormat="1" applyFont="1" applyFill="1" applyBorder="1" applyAlignment="1" applyProtection="1">
      <alignment horizontal="center" vertical="top"/>
      <protection/>
    </xf>
    <xf numFmtId="0" fontId="6" fillId="32" borderId="0" xfId="0" applyNumberFormat="1" applyFont="1" applyFill="1" applyBorder="1" applyAlignment="1" applyProtection="1">
      <alignment horizontal="left" vertical="top" wrapText="1"/>
      <protection/>
    </xf>
    <xf numFmtId="0" fontId="6" fillId="32" borderId="0" xfId="0" applyFont="1" applyFill="1" applyBorder="1" applyAlignment="1">
      <alignment wrapText="1"/>
    </xf>
    <xf numFmtId="0" fontId="6" fillId="32" borderId="0" xfId="0" applyNumberFormat="1" applyFont="1" applyFill="1" applyBorder="1" applyAlignment="1" applyProtection="1">
      <alignment horizontal="left"/>
      <protection/>
    </xf>
    <xf numFmtId="3" fontId="6" fillId="32" borderId="0" xfId="0" applyNumberFormat="1" applyFont="1" applyFill="1" applyBorder="1" applyAlignment="1" applyProtection="1">
      <alignment horizontal="left" vertical="top"/>
      <protection/>
    </xf>
    <xf numFmtId="3" fontId="6" fillId="32" borderId="0" xfId="0" applyNumberFormat="1" applyFont="1" applyFill="1" applyBorder="1" applyAlignment="1" applyProtection="1">
      <alignment horizontal="left" vertical="top" wrapText="1"/>
      <protection/>
    </xf>
    <xf numFmtId="174" fontId="6" fillId="32" borderId="0" xfId="0" applyNumberFormat="1" applyFont="1" applyFill="1" applyBorder="1" applyAlignment="1" applyProtection="1">
      <alignment horizontal="center" vertical="top" wrapText="1"/>
      <protection/>
    </xf>
    <xf numFmtId="174" fontId="6" fillId="32" borderId="0" xfId="0" applyNumberFormat="1" applyFont="1" applyFill="1" applyBorder="1" applyAlignment="1" applyProtection="1">
      <alignment horizontal="center" vertical="center" wrapText="1"/>
      <protection/>
    </xf>
    <xf numFmtId="174" fontId="7" fillId="32" borderId="0" xfId="0" applyNumberFormat="1" applyFont="1" applyFill="1" applyBorder="1" applyAlignment="1" applyProtection="1">
      <alignment horizontal="center" vertical="top"/>
      <protection/>
    </xf>
    <xf numFmtId="0" fontId="6" fillId="32" borderId="0" xfId="0" applyNumberFormat="1" applyFont="1" applyFill="1" applyBorder="1" applyAlignment="1" applyProtection="1">
      <alignment vertical="top" wrapText="1"/>
      <protection/>
    </xf>
    <xf numFmtId="175" fontId="6" fillId="32" borderId="0" xfId="0" applyNumberFormat="1" applyFont="1" applyFill="1" applyBorder="1" applyAlignment="1">
      <alignment vertical="top" wrapText="1"/>
    </xf>
    <xf numFmtId="174" fontId="6" fillId="32" borderId="0" xfId="0" applyNumberFormat="1" applyFont="1" applyFill="1" applyBorder="1" applyAlignment="1">
      <alignment vertical="top" wrapText="1"/>
    </xf>
    <xf numFmtId="174" fontId="6" fillId="32" borderId="0" xfId="0" applyNumberFormat="1" applyFont="1" applyFill="1" applyBorder="1" applyAlignment="1">
      <alignment vertical="center"/>
    </xf>
    <xf numFmtId="175" fontId="6" fillId="32" borderId="0" xfId="0" applyNumberFormat="1" applyFont="1" applyFill="1" applyBorder="1" applyAlignment="1">
      <alignment/>
    </xf>
    <xf numFmtId="174" fontId="6" fillId="32" borderId="0" xfId="0" applyNumberFormat="1" applyFont="1" applyFill="1" applyBorder="1" applyAlignment="1">
      <alignment/>
    </xf>
    <xf numFmtId="0" fontId="6" fillId="32" borderId="0" xfId="0" applyFont="1" applyFill="1" applyBorder="1" applyAlignment="1">
      <alignment horizontal="center" vertical="center"/>
    </xf>
    <xf numFmtId="175" fontId="6" fillId="32" borderId="0" xfId="0" applyNumberFormat="1" applyFont="1" applyFill="1" applyBorder="1" applyAlignment="1">
      <alignment horizontal="center"/>
    </xf>
    <xf numFmtId="174" fontId="6" fillId="32" borderId="0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left" vertical="top" wrapText="1"/>
    </xf>
    <xf numFmtId="0" fontId="6" fillId="32" borderId="0" xfId="0" applyFont="1" applyFill="1" applyAlignment="1">
      <alignment vertical="top" wrapText="1"/>
    </xf>
    <xf numFmtId="175" fontId="6" fillId="32" borderId="0" xfId="0" applyNumberFormat="1" applyFont="1" applyFill="1" applyAlignment="1">
      <alignment horizontal="center" vertical="top" wrapText="1"/>
    </xf>
    <xf numFmtId="0" fontId="6" fillId="32" borderId="0" xfId="0" applyFont="1" applyFill="1" applyAlignment="1">
      <alignment horizontal="center" vertical="top" wrapText="1"/>
    </xf>
    <xf numFmtId="174" fontId="6" fillId="32" borderId="0" xfId="0" applyNumberFormat="1" applyFont="1" applyFill="1" applyAlignment="1">
      <alignment horizontal="center" vertical="top" wrapText="1"/>
    </xf>
    <xf numFmtId="0" fontId="6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/>
    </xf>
    <xf numFmtId="174" fontId="6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 horizontal="center" vertical="center"/>
    </xf>
    <xf numFmtId="175" fontId="5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174" fontId="5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/>
    </xf>
    <xf numFmtId="0" fontId="77" fillId="32" borderId="0" xfId="0" applyFont="1" applyFill="1" applyAlignment="1">
      <alignment horizontal="center"/>
    </xf>
    <xf numFmtId="175" fontId="16" fillId="32" borderId="10" xfId="0" applyNumberFormat="1" applyFont="1" applyFill="1" applyBorder="1" applyAlignment="1">
      <alignment horizontal="center" vertical="center" wrapText="1"/>
    </xf>
    <xf numFmtId="175" fontId="78" fillId="0" borderId="0" xfId="0" applyNumberFormat="1" applyFont="1" applyFill="1" applyBorder="1" applyAlignment="1">
      <alignment/>
    </xf>
    <xf numFmtId="0" fontId="78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justify" wrapText="1"/>
    </xf>
    <xf numFmtId="17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0" fillId="32" borderId="11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left" vertical="top" wrapText="1"/>
    </xf>
    <xf numFmtId="175" fontId="64" fillId="0" borderId="0" xfId="0" applyNumberFormat="1" applyFont="1" applyFill="1" applyAlignment="1">
      <alignment wrapText="1"/>
    </xf>
    <xf numFmtId="175" fontId="5" fillId="0" borderId="0" xfId="0" applyNumberFormat="1" applyFont="1" applyFill="1" applyAlignment="1">
      <alignment horizontal="center"/>
    </xf>
    <xf numFmtId="175" fontId="2" fillId="0" borderId="0" xfId="0" applyNumberFormat="1" applyFont="1" applyFill="1" applyBorder="1" applyAlignment="1">
      <alignment/>
    </xf>
    <xf numFmtId="2" fontId="6" fillId="32" borderId="15" xfId="0" applyNumberFormat="1" applyFont="1" applyFill="1" applyBorder="1" applyAlignment="1" applyProtection="1">
      <alignment horizontal="left" vertical="top" wrapText="1"/>
      <protection/>
    </xf>
    <xf numFmtId="2" fontId="6" fillId="32" borderId="16" xfId="0" applyNumberFormat="1" applyFont="1" applyFill="1" applyBorder="1" applyAlignment="1" applyProtection="1">
      <alignment horizontal="left" vertical="top" wrapText="1"/>
      <protection/>
    </xf>
    <xf numFmtId="0" fontId="35" fillId="32" borderId="16" xfId="0" applyFont="1" applyFill="1" applyBorder="1" applyAlignment="1">
      <alignment horizontal="left" vertical="top" wrapText="1"/>
    </xf>
    <xf numFmtId="0" fontId="0" fillId="32" borderId="16" xfId="0" applyFill="1" applyBorder="1" applyAlignment="1">
      <alignment horizontal="left" vertical="top" wrapText="1"/>
    </xf>
    <xf numFmtId="0" fontId="0" fillId="32" borderId="11" xfId="0" applyFill="1" applyBorder="1" applyAlignment="1">
      <alignment horizontal="left" vertical="top" wrapText="1"/>
    </xf>
    <xf numFmtId="2" fontId="75" fillId="32" borderId="15" xfId="0" applyNumberFormat="1" applyFont="1" applyFill="1" applyBorder="1" applyAlignment="1">
      <alignment horizontal="left" vertical="top" wrapText="1"/>
    </xf>
    <xf numFmtId="2" fontId="75" fillId="32" borderId="16" xfId="0" applyNumberFormat="1" applyFont="1" applyFill="1" applyBorder="1" applyAlignment="1">
      <alignment horizontal="left" vertical="top" wrapText="1"/>
    </xf>
    <xf numFmtId="2" fontId="6" fillId="32" borderId="15" xfId="0" applyNumberFormat="1" applyFont="1" applyFill="1" applyBorder="1" applyAlignment="1">
      <alignment horizontal="center" vertical="center" wrapText="1"/>
    </xf>
    <xf numFmtId="2" fontId="6" fillId="32" borderId="16" xfId="0" applyNumberFormat="1" applyFont="1" applyFill="1" applyBorder="1" applyAlignment="1">
      <alignment horizontal="center" vertical="center" wrapText="1"/>
    </xf>
    <xf numFmtId="0" fontId="35" fillId="32" borderId="16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75" fillId="32" borderId="15" xfId="0" applyFont="1" applyFill="1" applyBorder="1" applyAlignment="1">
      <alignment horizontal="left" vertical="top" wrapText="1"/>
    </xf>
    <xf numFmtId="0" fontId="75" fillId="32" borderId="16" xfId="0" applyFont="1" applyFill="1" applyBorder="1" applyAlignment="1">
      <alignment horizontal="left" vertical="top" wrapText="1"/>
    </xf>
    <xf numFmtId="2" fontId="6" fillId="32" borderId="12" xfId="0" applyNumberFormat="1" applyFont="1" applyFill="1" applyBorder="1" applyAlignment="1">
      <alignment horizontal="left" vertical="justify" wrapText="1"/>
    </xf>
    <xf numFmtId="0" fontId="0" fillId="32" borderId="14" xfId="0" applyFill="1" applyBorder="1" applyAlignment="1">
      <alignment horizontal="left" vertical="justify" wrapText="1"/>
    </xf>
    <xf numFmtId="0" fontId="0" fillId="32" borderId="13" xfId="0" applyFill="1" applyBorder="1" applyAlignment="1">
      <alignment horizontal="left" vertical="justify" wrapText="1"/>
    </xf>
    <xf numFmtId="2" fontId="6" fillId="32" borderId="12" xfId="0" applyNumberFormat="1" applyFont="1" applyFill="1" applyBorder="1" applyAlignment="1">
      <alignment horizontal="left" vertical="top" wrapText="1"/>
    </xf>
    <xf numFmtId="0" fontId="0" fillId="32" borderId="14" xfId="0" applyFill="1" applyBorder="1" applyAlignment="1">
      <alignment wrapText="1"/>
    </xf>
    <xf numFmtId="0" fontId="0" fillId="32" borderId="13" xfId="0" applyFill="1" applyBorder="1" applyAlignment="1">
      <alignment wrapText="1"/>
    </xf>
    <xf numFmtId="0" fontId="0" fillId="32" borderId="14" xfId="0" applyFill="1" applyBorder="1" applyAlignment="1">
      <alignment horizontal="left" vertical="top" wrapText="1"/>
    </xf>
    <xf numFmtId="0" fontId="0" fillId="32" borderId="13" xfId="0" applyFill="1" applyBorder="1" applyAlignment="1">
      <alignment horizontal="left" vertical="top" wrapText="1"/>
    </xf>
    <xf numFmtId="2" fontId="6" fillId="32" borderId="15" xfId="0" applyNumberFormat="1" applyFont="1" applyFill="1" applyBorder="1" applyAlignment="1">
      <alignment horizontal="left" vertical="center" wrapText="1"/>
    </xf>
    <xf numFmtId="2" fontId="6" fillId="32" borderId="16" xfId="0" applyNumberFormat="1" applyFont="1" applyFill="1" applyBorder="1" applyAlignment="1">
      <alignment horizontal="left" vertical="center" wrapText="1"/>
    </xf>
    <xf numFmtId="0" fontId="35" fillId="32" borderId="16" xfId="0" applyFont="1" applyFill="1" applyBorder="1" applyAlignment="1">
      <alignment horizontal="left" vertical="center" wrapText="1"/>
    </xf>
    <xf numFmtId="0" fontId="0" fillId="32" borderId="16" xfId="0" applyFill="1" applyBorder="1" applyAlignment="1">
      <alignment horizontal="left" vertical="center" wrapText="1"/>
    </xf>
    <xf numFmtId="0" fontId="0" fillId="32" borderId="11" xfId="0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vertical="top" wrapText="1"/>
    </xf>
    <xf numFmtId="2" fontId="6" fillId="32" borderId="15" xfId="0" applyNumberFormat="1" applyFont="1" applyFill="1" applyBorder="1" applyAlignment="1">
      <alignment horizontal="left" vertical="top" wrapText="1"/>
    </xf>
    <xf numFmtId="2" fontId="6" fillId="32" borderId="16" xfId="0" applyNumberFormat="1" applyFont="1" applyFill="1" applyBorder="1" applyAlignment="1">
      <alignment horizontal="left" vertical="top" wrapText="1"/>
    </xf>
    <xf numFmtId="0" fontId="0" fillId="32" borderId="16" xfId="0" applyFont="1" applyFill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35" fillId="32" borderId="16" xfId="0" applyNumberFormat="1" applyFont="1" applyFill="1" applyBorder="1" applyAlignment="1">
      <alignment horizontal="left" vertical="top" wrapText="1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0" fillId="32" borderId="0" xfId="0" applyFill="1" applyAlignment="1">
      <alignment horizontal="center" wrapText="1"/>
    </xf>
    <xf numFmtId="0" fontId="0" fillId="32" borderId="14" xfId="0" applyFill="1" applyBorder="1" applyAlignment="1">
      <alignment horizontal="left" wrapText="1"/>
    </xf>
    <xf numFmtId="0" fontId="0" fillId="32" borderId="13" xfId="0" applyFill="1" applyBorder="1" applyAlignment="1">
      <alignment horizontal="left" wrapText="1"/>
    </xf>
    <xf numFmtId="0" fontId="66" fillId="0" borderId="0" xfId="0" applyFont="1" applyFill="1" applyAlignment="1">
      <alignment wrapText="1"/>
    </xf>
    <xf numFmtId="0" fontId="66" fillId="0" borderId="0" xfId="0" applyFont="1" applyAlignment="1">
      <alignment wrapText="1"/>
    </xf>
    <xf numFmtId="2" fontId="10" fillId="32" borderId="15" xfId="0" applyNumberFormat="1" applyFont="1" applyFill="1" applyBorder="1" applyAlignment="1">
      <alignment vertical="top" wrapText="1"/>
    </xf>
    <xf numFmtId="0" fontId="35" fillId="32" borderId="11" xfId="0" applyFont="1" applyFill="1" applyBorder="1" applyAlignment="1">
      <alignment vertical="top" wrapText="1"/>
    </xf>
    <xf numFmtId="1" fontId="6" fillId="32" borderId="15" xfId="0" applyNumberFormat="1" applyFont="1" applyFill="1" applyBorder="1" applyAlignment="1">
      <alignment horizontal="center" vertical="center" wrapText="1"/>
    </xf>
    <xf numFmtId="1" fontId="35" fillId="32" borderId="16" xfId="0" applyNumberFormat="1" applyFont="1" applyFill="1" applyBorder="1" applyAlignment="1">
      <alignment/>
    </xf>
    <xf numFmtId="1" fontId="35" fillId="32" borderId="11" xfId="0" applyNumberFormat="1" applyFont="1" applyFill="1" applyBorder="1" applyAlignment="1">
      <alignment/>
    </xf>
    <xf numFmtId="2" fontId="6" fillId="32" borderId="15" xfId="0" applyNumberFormat="1" applyFont="1" applyFill="1" applyBorder="1" applyAlignment="1">
      <alignment horizontal="center" vertical="top" wrapText="1"/>
    </xf>
    <xf numFmtId="0" fontId="35" fillId="32" borderId="16" xfId="0" applyFont="1" applyFill="1" applyBorder="1" applyAlignment="1">
      <alignment horizontal="center" vertical="top" wrapText="1"/>
    </xf>
    <xf numFmtId="0" fontId="35" fillId="32" borderId="11" xfId="0" applyFont="1" applyFill="1" applyBorder="1" applyAlignment="1">
      <alignment horizontal="center" vertical="top" wrapText="1"/>
    </xf>
    <xf numFmtId="0" fontId="75" fillId="32" borderId="15" xfId="0" applyFont="1" applyFill="1" applyBorder="1" applyAlignment="1">
      <alignment horizontal="center" vertical="center" wrapText="1"/>
    </xf>
    <xf numFmtId="0" fontId="75" fillId="32" borderId="16" xfId="0" applyFont="1" applyFill="1" applyBorder="1" applyAlignment="1">
      <alignment horizontal="center" vertical="center" wrapText="1"/>
    </xf>
    <xf numFmtId="0" fontId="75" fillId="32" borderId="11" xfId="0" applyFont="1" applyFill="1" applyBorder="1" applyAlignment="1">
      <alignment horizontal="center" vertical="center" wrapText="1"/>
    </xf>
    <xf numFmtId="175" fontId="6" fillId="32" borderId="15" xfId="0" applyNumberFormat="1" applyFont="1" applyFill="1" applyBorder="1" applyAlignment="1">
      <alignment horizontal="center" vertical="center" wrapText="1"/>
    </xf>
    <xf numFmtId="175" fontId="35" fillId="32" borderId="16" xfId="0" applyNumberFormat="1" applyFont="1" applyFill="1" applyBorder="1" applyAlignment="1">
      <alignment horizontal="center" vertical="center" wrapText="1"/>
    </xf>
    <xf numFmtId="175" fontId="35" fillId="32" borderId="11" xfId="0" applyNumberFormat="1" applyFont="1" applyFill="1" applyBorder="1" applyAlignment="1">
      <alignment horizontal="center" vertical="center" wrapText="1"/>
    </xf>
    <xf numFmtId="2" fontId="6" fillId="32" borderId="15" xfId="0" applyNumberFormat="1" applyFont="1" applyFill="1" applyBorder="1" applyAlignment="1" applyProtection="1">
      <alignment horizontal="center" vertical="top"/>
      <protection/>
    </xf>
    <xf numFmtId="2" fontId="6" fillId="32" borderId="16" xfId="0" applyNumberFormat="1" applyFont="1" applyFill="1" applyBorder="1" applyAlignment="1" applyProtection="1">
      <alignment horizontal="center" vertical="top"/>
      <protection/>
    </xf>
    <xf numFmtId="0" fontId="35" fillId="32" borderId="16" xfId="0" applyFont="1" applyFill="1" applyBorder="1" applyAlignment="1">
      <alignment horizontal="center" vertical="top"/>
    </xf>
    <xf numFmtId="0" fontId="0" fillId="32" borderId="16" xfId="0" applyFill="1" applyBorder="1" applyAlignment="1">
      <alignment horizontal="center" vertical="top"/>
    </xf>
    <xf numFmtId="0" fontId="0" fillId="32" borderId="11" xfId="0" applyFill="1" applyBorder="1" applyAlignment="1">
      <alignment horizontal="center" vertical="top"/>
    </xf>
    <xf numFmtId="0" fontId="8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left" vertical="justify" wrapText="1"/>
    </xf>
    <xf numFmtId="0" fontId="5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top" wrapText="1"/>
    </xf>
    <xf numFmtId="2" fontId="6" fillId="32" borderId="15" xfId="0" applyNumberFormat="1" applyFont="1" applyFill="1" applyBorder="1" applyAlignment="1">
      <alignment vertical="top" wrapText="1"/>
    </xf>
    <xf numFmtId="2" fontId="35" fillId="32" borderId="16" xfId="0" applyNumberFormat="1" applyFont="1" applyFill="1" applyBorder="1" applyAlignment="1">
      <alignment vertical="top" wrapText="1"/>
    </xf>
    <xf numFmtId="0" fontId="35" fillId="32" borderId="16" xfId="0" applyFont="1" applyFill="1" applyBorder="1" applyAlignment="1">
      <alignment vertical="top" wrapText="1"/>
    </xf>
    <xf numFmtId="0" fontId="0" fillId="32" borderId="16" xfId="0" applyFill="1" applyBorder="1" applyAlignment="1">
      <alignment vertical="top" wrapText="1"/>
    </xf>
    <xf numFmtId="0" fontId="0" fillId="32" borderId="11" xfId="0" applyFill="1" applyBorder="1" applyAlignment="1">
      <alignment vertical="top" wrapText="1"/>
    </xf>
    <xf numFmtId="175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vertical="center" wrapText="1"/>
    </xf>
    <xf numFmtId="0" fontId="6" fillId="32" borderId="16" xfId="0" applyFont="1" applyFill="1" applyBorder="1" applyAlignment="1">
      <alignment vertical="center" wrapText="1"/>
    </xf>
    <xf numFmtId="0" fontId="35" fillId="32" borderId="16" xfId="0" applyFont="1" applyFill="1" applyBorder="1" applyAlignment="1">
      <alignment vertical="center" wrapText="1"/>
    </xf>
    <xf numFmtId="0" fontId="0" fillId="32" borderId="16" xfId="0" applyFill="1" applyBorder="1" applyAlignment="1">
      <alignment vertical="center" wrapText="1"/>
    </xf>
    <xf numFmtId="0" fontId="0" fillId="32" borderId="11" xfId="0" applyFill="1" applyBorder="1" applyAlignment="1">
      <alignment vertical="center" wrapText="1"/>
    </xf>
    <xf numFmtId="0" fontId="75" fillId="32" borderId="15" xfId="0" applyFont="1" applyFill="1" applyBorder="1" applyAlignment="1">
      <alignment horizontal="left" vertical="top" wrapText="1" shrinkToFit="1"/>
    </xf>
    <xf numFmtId="0" fontId="75" fillId="32" borderId="16" xfId="0" applyFont="1" applyFill="1" applyBorder="1" applyAlignment="1">
      <alignment horizontal="left" vertical="top" wrapText="1" shrinkToFit="1"/>
    </xf>
    <xf numFmtId="0" fontId="0" fillId="32" borderId="11" xfId="0" applyFill="1" applyBorder="1" applyAlignment="1">
      <alignment horizontal="left" vertical="top" wrapText="1" shrinkToFit="1"/>
    </xf>
    <xf numFmtId="175" fontId="35" fillId="32" borderId="16" xfId="0" applyNumberFormat="1" applyFont="1" applyFill="1" applyBorder="1" applyAlignment="1">
      <alignment/>
    </xf>
    <xf numFmtId="175" fontId="35" fillId="32" borderId="11" xfId="0" applyNumberFormat="1" applyFont="1" applyFill="1" applyBorder="1" applyAlignment="1">
      <alignment/>
    </xf>
    <xf numFmtId="2" fontId="6" fillId="32" borderId="15" xfId="0" applyNumberFormat="1" applyFont="1" applyFill="1" applyBorder="1" applyAlignment="1">
      <alignment vertical="center" wrapText="1"/>
    </xf>
    <xf numFmtId="49" fontId="75" fillId="32" borderId="15" xfId="0" applyNumberFormat="1" applyFont="1" applyFill="1" applyBorder="1" applyAlignment="1">
      <alignment horizontal="left" vertical="top" wrapText="1"/>
    </xf>
    <xf numFmtId="49" fontId="0" fillId="32" borderId="16" xfId="0" applyNumberFormat="1" applyFill="1" applyBorder="1" applyAlignment="1">
      <alignment horizontal="left" vertical="top" wrapText="1"/>
    </xf>
    <xf numFmtId="49" fontId="0" fillId="32" borderId="11" xfId="0" applyNumberFormat="1" applyFill="1" applyBorder="1" applyAlignment="1">
      <alignment horizontal="left" vertical="top" wrapText="1"/>
    </xf>
    <xf numFmtId="2" fontId="13" fillId="32" borderId="15" xfId="0" applyNumberFormat="1" applyFont="1" applyFill="1" applyBorder="1" applyAlignment="1">
      <alignment horizontal="center" vertical="center" wrapText="1"/>
    </xf>
    <xf numFmtId="2" fontId="13" fillId="32" borderId="16" xfId="0" applyNumberFormat="1" applyFont="1" applyFill="1" applyBorder="1" applyAlignment="1">
      <alignment horizontal="center" vertical="center" wrapText="1"/>
    </xf>
    <xf numFmtId="2" fontId="13" fillId="32" borderId="11" xfId="0" applyNumberFormat="1" applyFont="1" applyFill="1" applyBorder="1" applyAlignment="1">
      <alignment horizontal="center" vertical="center" wrapText="1"/>
    </xf>
    <xf numFmtId="0" fontId="75" fillId="32" borderId="15" xfId="0" applyFont="1" applyFill="1" applyBorder="1" applyAlignment="1">
      <alignment vertical="top" wrapText="1"/>
    </xf>
    <xf numFmtId="0" fontId="75" fillId="32" borderId="16" xfId="0" applyFont="1" applyFill="1" applyBorder="1" applyAlignment="1">
      <alignment vertical="top" wrapText="1"/>
    </xf>
    <xf numFmtId="0" fontId="75" fillId="32" borderId="11" xfId="0" applyFont="1" applyFill="1" applyBorder="1" applyAlignment="1">
      <alignment vertical="top" wrapText="1"/>
    </xf>
    <xf numFmtId="2" fontId="6" fillId="32" borderId="15" xfId="0" applyNumberFormat="1" applyFont="1" applyFill="1" applyBorder="1" applyAlignment="1" applyProtection="1">
      <alignment horizontal="left" vertical="top"/>
      <protection/>
    </xf>
    <xf numFmtId="2" fontId="6" fillId="32" borderId="16" xfId="0" applyNumberFormat="1" applyFont="1" applyFill="1" applyBorder="1" applyAlignment="1" applyProtection="1">
      <alignment horizontal="left" vertical="top"/>
      <protection/>
    </xf>
    <xf numFmtId="0" fontId="35" fillId="32" borderId="16" xfId="0" applyFont="1" applyFill="1" applyBorder="1" applyAlignment="1">
      <alignment horizontal="left" vertical="top"/>
    </xf>
    <xf numFmtId="0" fontId="0" fillId="32" borderId="16" xfId="0" applyFill="1" applyBorder="1" applyAlignment="1">
      <alignment horizontal="left" vertical="top"/>
    </xf>
    <xf numFmtId="0" fontId="0" fillId="32" borderId="11" xfId="0" applyFill="1" applyBorder="1" applyAlignment="1">
      <alignment horizontal="left" vertical="top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8"/>
  <sheetViews>
    <sheetView tabSelected="1" workbookViewId="0" topLeftCell="A1">
      <selection activeCell="G11" sqref="D10:H13"/>
    </sheetView>
  </sheetViews>
  <sheetFormatPr defaultColWidth="9.140625" defaultRowHeight="15"/>
  <cols>
    <col min="1" max="1" width="37.140625" style="48" customWidth="1"/>
    <col min="2" max="2" width="11.8515625" style="48" customWidth="1"/>
    <col min="3" max="3" width="14.7109375" style="49" customWidth="1"/>
    <col min="4" max="4" width="14.28125" style="48" customWidth="1"/>
    <col min="5" max="5" width="13.421875" style="48" customWidth="1"/>
    <col min="6" max="6" width="17.28125" style="50" customWidth="1"/>
    <col min="7" max="7" width="14.28125" style="48" customWidth="1"/>
    <col min="8" max="8" width="18.28125" style="212" customWidth="1"/>
    <col min="9" max="9" width="25.140625" style="213" customWidth="1"/>
    <col min="10" max="17" width="9.00390625" style="6" hidden="1" customWidth="1"/>
    <col min="18" max="19" width="14.8515625" style="6" customWidth="1"/>
    <col min="20" max="20" width="14.8515625" style="0" customWidth="1"/>
    <col min="21" max="21" width="11.7109375" style="0" customWidth="1"/>
    <col min="22" max="22" width="14.421875" style="0" bestFit="1" customWidth="1"/>
    <col min="23" max="23" width="13.7109375" style="0" bestFit="1" customWidth="1"/>
    <col min="24" max="24" width="13.421875" style="0" bestFit="1" customWidth="1"/>
    <col min="25" max="25" width="12.57421875" style="0" bestFit="1" customWidth="1"/>
    <col min="26" max="26" width="9.57421875" style="0" bestFit="1" customWidth="1"/>
    <col min="27" max="27" width="10.57421875" style="0" bestFit="1" customWidth="1"/>
  </cols>
  <sheetData>
    <row r="1" spans="7:9" ht="14.25">
      <c r="G1" s="268" t="s">
        <v>124</v>
      </c>
      <c r="H1" s="330"/>
      <c r="I1" s="330"/>
    </row>
    <row r="2" spans="7:9" ht="49.5" customHeight="1">
      <c r="G2" s="331" t="s">
        <v>123</v>
      </c>
      <c r="H2" s="332"/>
      <c r="I2" s="332"/>
    </row>
    <row r="3" spans="7:9" ht="21" customHeight="1">
      <c r="G3" s="331" t="s">
        <v>146</v>
      </c>
      <c r="H3" s="331"/>
      <c r="I3" s="331"/>
    </row>
    <row r="4" spans="7:9" ht="11.25" customHeight="1">
      <c r="G4" s="51"/>
      <c r="H4" s="52"/>
      <c r="I4" s="52"/>
    </row>
    <row r="5" spans="7:9" ht="14.25" hidden="1">
      <c r="G5" s="268"/>
      <c r="H5" s="268"/>
      <c r="I5" s="268"/>
    </row>
    <row r="6" spans="7:9" ht="27.75" customHeight="1" hidden="1">
      <c r="G6" s="269"/>
      <c r="H6" s="270"/>
      <c r="I6" s="270"/>
    </row>
    <row r="7" spans="7:9" ht="18" customHeight="1" hidden="1">
      <c r="G7" s="269"/>
      <c r="H7" s="270"/>
      <c r="I7" s="270"/>
    </row>
    <row r="8" spans="1:19" ht="18.75" customHeight="1" hidden="1">
      <c r="A8" s="294" t="s">
        <v>52</v>
      </c>
      <c r="B8" s="294"/>
      <c r="C8" s="294"/>
      <c r="D8" s="294"/>
      <c r="E8" s="294"/>
      <c r="F8" s="294"/>
      <c r="G8" s="294"/>
      <c r="H8" s="294"/>
      <c r="I8" s="294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34.5" customHeight="1">
      <c r="A9" s="297" t="s">
        <v>64</v>
      </c>
      <c r="B9" s="297"/>
      <c r="C9" s="297"/>
      <c r="D9" s="297"/>
      <c r="E9" s="297"/>
      <c r="F9" s="297"/>
      <c r="G9" s="297"/>
      <c r="H9" s="297"/>
      <c r="I9" s="297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24" customHeight="1">
      <c r="A10" s="296" t="s">
        <v>0</v>
      </c>
      <c r="B10" s="296" t="s">
        <v>43</v>
      </c>
      <c r="C10" s="303" t="s">
        <v>4</v>
      </c>
      <c r="D10" s="296" t="s">
        <v>42</v>
      </c>
      <c r="E10" s="296"/>
      <c r="F10" s="296"/>
      <c r="G10" s="296"/>
      <c r="H10" s="296" t="s">
        <v>1</v>
      </c>
      <c r="I10" s="296" t="s">
        <v>2</v>
      </c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24" customHeight="1">
      <c r="A11" s="296"/>
      <c r="B11" s="296"/>
      <c r="C11" s="303"/>
      <c r="D11" s="304" t="s">
        <v>41</v>
      </c>
      <c r="E11" s="296" t="s">
        <v>21</v>
      </c>
      <c r="F11" s="296"/>
      <c r="G11" s="296" t="s">
        <v>20</v>
      </c>
      <c r="H11" s="296"/>
      <c r="I11" s="296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60.75" customHeight="1">
      <c r="A12" s="296"/>
      <c r="B12" s="296"/>
      <c r="C12" s="303"/>
      <c r="D12" s="304"/>
      <c r="E12" s="53" t="s">
        <v>18</v>
      </c>
      <c r="F12" s="54" t="s">
        <v>19</v>
      </c>
      <c r="G12" s="296"/>
      <c r="H12" s="296"/>
      <c r="I12" s="296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75.75" customHeight="1">
      <c r="A13" s="55" t="s">
        <v>60</v>
      </c>
      <c r="B13" s="56"/>
      <c r="C13" s="57"/>
      <c r="D13" s="56"/>
      <c r="E13" s="56"/>
      <c r="F13" s="58"/>
      <c r="G13" s="56"/>
      <c r="H13" s="59"/>
      <c r="I13" s="56" t="s">
        <v>63</v>
      </c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20.25" customHeight="1">
      <c r="A14" s="295" t="s">
        <v>61</v>
      </c>
      <c r="B14" s="295"/>
      <c r="C14" s="295"/>
      <c r="D14" s="295"/>
      <c r="E14" s="295"/>
      <c r="F14" s="295"/>
      <c r="G14" s="295"/>
      <c r="H14" s="295"/>
      <c r="I14" s="60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20.25" customHeight="1">
      <c r="A15" s="295" t="s">
        <v>30</v>
      </c>
      <c r="B15" s="295"/>
      <c r="C15" s="295"/>
      <c r="D15" s="295"/>
      <c r="E15" s="295"/>
      <c r="F15" s="295"/>
      <c r="G15" s="295"/>
      <c r="H15" s="295"/>
      <c r="I15" s="60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5" ht="32.25" customHeight="1">
      <c r="A16" s="61" t="s">
        <v>8</v>
      </c>
      <c r="B16" s="56"/>
      <c r="C16" s="57"/>
      <c r="D16" s="56"/>
      <c r="E16" s="56"/>
      <c r="F16" s="58"/>
      <c r="G16" s="56"/>
      <c r="H16" s="59"/>
      <c r="I16" s="56"/>
      <c r="J16" s="3"/>
      <c r="K16" s="3"/>
      <c r="L16" s="3"/>
      <c r="M16" s="3"/>
      <c r="N16" s="3"/>
      <c r="O16" s="3"/>
      <c r="P16" s="3"/>
      <c r="Q16" s="3"/>
      <c r="R16" s="3"/>
      <c r="S16" s="3"/>
      <c r="T16" s="1"/>
      <c r="U16" s="1"/>
      <c r="V16" s="1"/>
      <c r="W16" s="1"/>
      <c r="X16" s="1"/>
      <c r="Y16" s="1"/>
    </row>
    <row r="17" spans="1:25" ht="20.25" customHeight="1">
      <c r="A17" s="259" t="s">
        <v>78</v>
      </c>
      <c r="B17" s="62">
        <v>2017</v>
      </c>
      <c r="C17" s="63">
        <f aca="true" t="shared" si="0" ref="C17:C23">F17+E17+D17</f>
        <v>2457.7336</v>
      </c>
      <c r="D17" s="63"/>
      <c r="E17" s="63"/>
      <c r="F17" s="64">
        <v>2457.7336</v>
      </c>
      <c r="G17" s="65"/>
      <c r="H17" s="236" t="s">
        <v>12</v>
      </c>
      <c r="I17" s="66"/>
      <c r="J17" s="3"/>
      <c r="K17" s="3"/>
      <c r="L17" s="3"/>
      <c r="M17" s="3"/>
      <c r="N17" s="3"/>
      <c r="O17" s="3"/>
      <c r="P17" s="3"/>
      <c r="Q17" s="3"/>
      <c r="R17" s="3"/>
      <c r="S17" s="3"/>
      <c r="T17" s="5"/>
      <c r="U17" s="1"/>
      <c r="V17" s="7"/>
      <c r="W17" s="7"/>
      <c r="X17" s="1"/>
      <c r="Y17" s="1"/>
    </row>
    <row r="18" spans="1:25" ht="16.5" customHeight="1">
      <c r="A18" s="267"/>
      <c r="B18" s="67">
        <v>2018</v>
      </c>
      <c r="C18" s="63">
        <f t="shared" si="0"/>
        <v>3002.25267</v>
      </c>
      <c r="D18" s="63"/>
      <c r="E18" s="63"/>
      <c r="F18" s="63">
        <v>3002.25267</v>
      </c>
      <c r="G18" s="65"/>
      <c r="H18" s="237"/>
      <c r="I18" s="66"/>
      <c r="J18" s="3"/>
      <c r="K18" s="3"/>
      <c r="L18" s="3"/>
      <c r="M18" s="3"/>
      <c r="N18" s="3"/>
      <c r="O18" s="3"/>
      <c r="P18" s="3"/>
      <c r="Q18" s="3"/>
      <c r="R18" s="3"/>
      <c r="S18" s="3"/>
      <c r="T18" s="7"/>
      <c r="U18" s="1"/>
      <c r="V18" s="15"/>
      <c r="W18" s="20"/>
      <c r="X18" s="1"/>
      <c r="Y18" s="1"/>
    </row>
    <row r="19" spans="1:25" ht="17.25" customHeight="1">
      <c r="A19" s="267"/>
      <c r="B19" s="62">
        <v>2019</v>
      </c>
      <c r="C19" s="63">
        <f t="shared" si="0"/>
        <v>1104.057</v>
      </c>
      <c r="D19" s="63"/>
      <c r="E19" s="63"/>
      <c r="F19" s="63">
        <v>1104.057</v>
      </c>
      <c r="G19" s="65"/>
      <c r="H19" s="237"/>
      <c r="I19" s="66"/>
      <c r="J19" s="3"/>
      <c r="K19" s="3"/>
      <c r="L19" s="3"/>
      <c r="M19" s="3"/>
      <c r="N19" s="3"/>
      <c r="O19" s="3"/>
      <c r="P19" s="3"/>
      <c r="Q19" s="3"/>
      <c r="R19" s="3"/>
      <c r="S19" s="3"/>
      <c r="T19" s="7"/>
      <c r="U19" s="7"/>
      <c r="V19" s="1"/>
      <c r="W19" s="15"/>
      <c r="X19" s="7"/>
      <c r="Y19" s="1"/>
    </row>
    <row r="20" spans="1:25" ht="15.75" customHeight="1">
      <c r="A20" s="231"/>
      <c r="B20" s="62" t="s">
        <v>75</v>
      </c>
      <c r="C20" s="63">
        <f t="shared" si="0"/>
        <v>0</v>
      </c>
      <c r="D20" s="63"/>
      <c r="E20" s="63"/>
      <c r="F20" s="63">
        <v>0</v>
      </c>
      <c r="G20" s="65"/>
      <c r="H20" s="238"/>
      <c r="I20" s="66"/>
      <c r="J20" s="3"/>
      <c r="K20" s="3"/>
      <c r="L20" s="3"/>
      <c r="M20" s="3"/>
      <c r="N20" s="3"/>
      <c r="O20" s="3"/>
      <c r="P20" s="3"/>
      <c r="Q20" s="3"/>
      <c r="R20" s="3"/>
      <c r="S20" s="3"/>
      <c r="T20" s="1"/>
      <c r="U20" s="1"/>
      <c r="V20" s="1"/>
      <c r="W20" s="1"/>
      <c r="X20" s="1"/>
      <c r="Y20" s="1"/>
    </row>
    <row r="21" spans="1:25" ht="15.75" customHeight="1">
      <c r="A21" s="231"/>
      <c r="B21" s="62" t="s">
        <v>79</v>
      </c>
      <c r="C21" s="63">
        <f t="shared" si="0"/>
        <v>0</v>
      </c>
      <c r="D21" s="63"/>
      <c r="E21" s="63"/>
      <c r="F21" s="63">
        <v>0</v>
      </c>
      <c r="G21" s="65"/>
      <c r="H21" s="238"/>
      <c r="I21" s="66"/>
      <c r="J21" s="3"/>
      <c r="K21" s="3"/>
      <c r="L21" s="3"/>
      <c r="M21" s="3"/>
      <c r="N21" s="3"/>
      <c r="O21" s="3"/>
      <c r="P21" s="3"/>
      <c r="Q21" s="3"/>
      <c r="R21" s="3"/>
      <c r="S21" s="3"/>
      <c r="T21" s="1"/>
      <c r="U21" s="1"/>
      <c r="V21" s="1"/>
      <c r="W21" s="1"/>
      <c r="X21" s="1"/>
      <c r="Y21" s="1"/>
    </row>
    <row r="22" spans="1:25" ht="18.75" customHeight="1">
      <c r="A22" s="232"/>
      <c r="B22" s="62" t="s">
        <v>106</v>
      </c>
      <c r="C22" s="63">
        <f t="shared" si="0"/>
        <v>0</v>
      </c>
      <c r="D22" s="63"/>
      <c r="E22" s="63"/>
      <c r="F22" s="63">
        <v>0</v>
      </c>
      <c r="G22" s="65"/>
      <c r="H22" s="239"/>
      <c r="I22" s="66"/>
      <c r="J22" s="3"/>
      <c r="K22" s="3"/>
      <c r="L22" s="3"/>
      <c r="M22" s="3"/>
      <c r="N22" s="3"/>
      <c r="O22" s="3"/>
      <c r="P22" s="3"/>
      <c r="Q22" s="3"/>
      <c r="R22" s="3"/>
      <c r="S22" s="3"/>
      <c r="T22" s="1"/>
      <c r="U22" s="1"/>
      <c r="V22" s="1"/>
      <c r="W22" s="1"/>
      <c r="X22" s="1"/>
      <c r="Y22" s="1"/>
    </row>
    <row r="23" spans="1:25" ht="15" customHeight="1">
      <c r="A23" s="233"/>
      <c r="B23" s="62" t="s">
        <v>117</v>
      </c>
      <c r="C23" s="63">
        <f t="shared" si="0"/>
        <v>0</v>
      </c>
      <c r="D23" s="63"/>
      <c r="E23" s="63"/>
      <c r="F23" s="63">
        <v>0</v>
      </c>
      <c r="G23" s="65"/>
      <c r="H23" s="240"/>
      <c r="I23" s="66"/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  <c r="U23" s="1"/>
      <c r="V23" s="1"/>
      <c r="W23" s="1"/>
      <c r="X23" s="1"/>
      <c r="Y23" s="1"/>
    </row>
    <row r="24" spans="1:22" s="1" customFormat="1" ht="18.75" customHeight="1">
      <c r="A24" s="251" t="s">
        <v>9</v>
      </c>
      <c r="B24" s="62">
        <v>2017</v>
      </c>
      <c r="C24" s="63">
        <f aca="true" t="shared" si="1" ref="C24:C30">D24+E24+F24+G24</f>
        <v>190.8516</v>
      </c>
      <c r="D24" s="63"/>
      <c r="E24" s="63"/>
      <c r="F24" s="63">
        <v>190.8516</v>
      </c>
      <c r="G24" s="66"/>
      <c r="H24" s="236" t="s">
        <v>12</v>
      </c>
      <c r="I24" s="66"/>
      <c r="J24" s="3"/>
      <c r="K24" s="3"/>
      <c r="L24" s="3"/>
      <c r="M24" s="3"/>
      <c r="N24" s="3"/>
      <c r="O24" s="3"/>
      <c r="P24" s="3"/>
      <c r="Q24" s="3"/>
      <c r="R24" s="3"/>
      <c r="S24" s="3"/>
      <c r="U24" s="7"/>
      <c r="V24" s="7"/>
    </row>
    <row r="25" spans="1:23" s="1" customFormat="1" ht="18" customHeight="1">
      <c r="A25" s="252"/>
      <c r="B25" s="67">
        <v>2018</v>
      </c>
      <c r="C25" s="63">
        <f t="shared" si="1"/>
        <v>179.9736</v>
      </c>
      <c r="D25" s="63"/>
      <c r="E25" s="63"/>
      <c r="F25" s="68">
        <v>179.9736</v>
      </c>
      <c r="G25" s="66"/>
      <c r="H25" s="237"/>
      <c r="I25" s="66"/>
      <c r="J25" s="3"/>
      <c r="K25" s="3"/>
      <c r="L25" s="3"/>
      <c r="M25" s="3"/>
      <c r="N25" s="3"/>
      <c r="O25" s="3"/>
      <c r="P25" s="3"/>
      <c r="Q25" s="3"/>
      <c r="R25" s="3"/>
      <c r="S25" s="3"/>
      <c r="U25" s="7"/>
      <c r="W25" s="7"/>
    </row>
    <row r="26" spans="1:25" s="1" customFormat="1" ht="16.5" customHeight="1">
      <c r="A26" s="252"/>
      <c r="B26" s="62">
        <v>2019</v>
      </c>
      <c r="C26" s="63">
        <f t="shared" si="1"/>
        <v>185.304</v>
      </c>
      <c r="D26" s="63"/>
      <c r="E26" s="63"/>
      <c r="F26" s="63">
        <v>185.304</v>
      </c>
      <c r="G26" s="66"/>
      <c r="H26" s="237"/>
      <c r="I26" s="66"/>
      <c r="J26" s="3"/>
      <c r="K26" s="3"/>
      <c r="L26" s="3"/>
      <c r="M26" s="3"/>
      <c r="N26" s="3"/>
      <c r="O26" s="3"/>
      <c r="P26" s="3"/>
      <c r="Q26" s="3"/>
      <c r="R26" s="3"/>
      <c r="S26" s="3"/>
      <c r="V26" s="7"/>
      <c r="W26" s="13"/>
      <c r="Y26" s="20"/>
    </row>
    <row r="27" spans="1:21" s="1" customFormat="1" ht="15.75" customHeight="1">
      <c r="A27" s="253"/>
      <c r="B27" s="62" t="s">
        <v>75</v>
      </c>
      <c r="C27" s="63">
        <f t="shared" si="1"/>
        <v>244.66667</v>
      </c>
      <c r="D27" s="63"/>
      <c r="E27" s="63"/>
      <c r="F27" s="63">
        <v>244.66667</v>
      </c>
      <c r="G27" s="66"/>
      <c r="H27" s="238"/>
      <c r="I27" s="66"/>
      <c r="J27" s="3"/>
      <c r="K27" s="3"/>
      <c r="L27" s="3"/>
      <c r="M27" s="3"/>
      <c r="N27" s="3"/>
      <c r="O27" s="3"/>
      <c r="P27" s="3"/>
      <c r="Q27" s="3"/>
      <c r="R27" s="3"/>
      <c r="S27" s="3"/>
      <c r="T27" s="7"/>
      <c r="U27" s="7"/>
    </row>
    <row r="28" spans="1:21" s="1" customFormat="1" ht="15.75" customHeight="1">
      <c r="A28" s="253"/>
      <c r="B28" s="62" t="s">
        <v>79</v>
      </c>
      <c r="C28" s="63">
        <f t="shared" si="1"/>
        <v>356.7472</v>
      </c>
      <c r="D28" s="63"/>
      <c r="E28" s="63"/>
      <c r="F28" s="63">
        <v>356.7472</v>
      </c>
      <c r="G28" s="66"/>
      <c r="H28" s="238"/>
      <c r="I28" s="66"/>
      <c r="J28" s="3"/>
      <c r="K28" s="3"/>
      <c r="L28" s="3"/>
      <c r="M28" s="3"/>
      <c r="N28" s="3"/>
      <c r="O28" s="3"/>
      <c r="P28" s="3"/>
      <c r="Q28" s="3"/>
      <c r="R28" s="3"/>
      <c r="S28" s="47"/>
      <c r="U28" s="7"/>
    </row>
    <row r="29" spans="1:19" s="1" customFormat="1" ht="16.5" customHeight="1">
      <c r="A29" s="254"/>
      <c r="B29" s="62" t="s">
        <v>106</v>
      </c>
      <c r="C29" s="63">
        <f t="shared" si="1"/>
        <v>120</v>
      </c>
      <c r="D29" s="63"/>
      <c r="E29" s="63"/>
      <c r="F29" s="63">
        <v>120</v>
      </c>
      <c r="G29" s="66"/>
      <c r="H29" s="239"/>
      <c r="I29" s="66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18" customHeight="1">
      <c r="A30" s="255"/>
      <c r="B30" s="62" t="s">
        <v>117</v>
      </c>
      <c r="C30" s="63">
        <f t="shared" si="1"/>
        <v>120</v>
      </c>
      <c r="D30" s="63"/>
      <c r="E30" s="63"/>
      <c r="F30" s="63">
        <v>120</v>
      </c>
      <c r="G30" s="66"/>
      <c r="H30" s="240"/>
      <c r="I30" s="66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15.75" customHeight="1">
      <c r="A31" s="259" t="s">
        <v>105</v>
      </c>
      <c r="B31" s="62">
        <v>2017</v>
      </c>
      <c r="C31" s="63">
        <f aca="true" t="shared" si="2" ref="C31:C44">F31+E31+D31</f>
        <v>0</v>
      </c>
      <c r="D31" s="63"/>
      <c r="E31" s="63"/>
      <c r="F31" s="63">
        <v>0</v>
      </c>
      <c r="G31" s="66"/>
      <c r="H31" s="236" t="s">
        <v>12</v>
      </c>
      <c r="I31" s="66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23" s="1" customFormat="1" ht="18" customHeight="1">
      <c r="A32" s="231"/>
      <c r="B32" s="67">
        <v>2018</v>
      </c>
      <c r="C32" s="63">
        <f t="shared" si="2"/>
        <v>199.984</v>
      </c>
      <c r="D32" s="63"/>
      <c r="E32" s="63"/>
      <c r="F32" s="63">
        <v>199.984</v>
      </c>
      <c r="G32" s="66"/>
      <c r="H32" s="237"/>
      <c r="I32" s="66"/>
      <c r="J32" s="3"/>
      <c r="K32" s="3"/>
      <c r="L32" s="3"/>
      <c r="M32" s="3"/>
      <c r="N32" s="3"/>
      <c r="O32" s="3"/>
      <c r="P32" s="3"/>
      <c r="Q32" s="3"/>
      <c r="R32" s="3"/>
      <c r="S32" s="3"/>
      <c r="V32" s="7"/>
      <c r="W32" s="7"/>
    </row>
    <row r="33" spans="1:25" s="1" customFormat="1" ht="15" customHeight="1">
      <c r="A33" s="231"/>
      <c r="B33" s="62">
        <v>2019</v>
      </c>
      <c r="C33" s="63">
        <f t="shared" si="2"/>
        <v>3727.56309</v>
      </c>
      <c r="D33" s="63"/>
      <c r="E33" s="63"/>
      <c r="F33" s="63">
        <v>3727.56309</v>
      </c>
      <c r="G33" s="66"/>
      <c r="H33" s="237"/>
      <c r="I33" s="66"/>
      <c r="J33" s="3"/>
      <c r="K33" s="3"/>
      <c r="L33" s="3"/>
      <c r="M33" s="3"/>
      <c r="N33" s="3"/>
      <c r="O33" s="3"/>
      <c r="P33" s="3"/>
      <c r="Q33" s="3"/>
      <c r="R33" s="3"/>
      <c r="S33" s="3"/>
      <c r="U33" s="37"/>
      <c r="V33" s="7"/>
      <c r="Y33" s="20"/>
    </row>
    <row r="34" spans="1:22" s="1" customFormat="1" ht="18" customHeight="1">
      <c r="A34" s="231"/>
      <c r="B34" s="62" t="s">
        <v>75</v>
      </c>
      <c r="C34" s="63">
        <f t="shared" si="2"/>
        <v>709.6874</v>
      </c>
      <c r="D34" s="63"/>
      <c r="E34" s="63"/>
      <c r="F34" s="63">
        <v>709.6874</v>
      </c>
      <c r="G34" s="66"/>
      <c r="H34" s="238"/>
      <c r="I34" s="66"/>
      <c r="J34" s="3"/>
      <c r="K34" s="3"/>
      <c r="L34" s="3"/>
      <c r="M34" s="3"/>
      <c r="N34" s="3"/>
      <c r="O34" s="3"/>
      <c r="P34" s="3"/>
      <c r="Q34" s="3"/>
      <c r="R34" s="3"/>
      <c r="S34" s="3"/>
      <c r="T34" s="45"/>
      <c r="U34" s="4"/>
      <c r="V34" s="7"/>
    </row>
    <row r="35" spans="1:22" s="1" customFormat="1" ht="18" customHeight="1">
      <c r="A35" s="231"/>
      <c r="B35" s="62" t="s">
        <v>79</v>
      </c>
      <c r="C35" s="63">
        <f t="shared" si="2"/>
        <v>801.5922</v>
      </c>
      <c r="D35" s="63"/>
      <c r="E35" s="63"/>
      <c r="F35" s="63">
        <v>801.5922</v>
      </c>
      <c r="G35" s="66"/>
      <c r="H35" s="238"/>
      <c r="I35" s="66"/>
      <c r="J35" s="3"/>
      <c r="K35" s="3"/>
      <c r="L35" s="3"/>
      <c r="M35" s="3"/>
      <c r="N35" s="3"/>
      <c r="O35" s="3"/>
      <c r="P35" s="3"/>
      <c r="Q35" s="3"/>
      <c r="R35" s="3"/>
      <c r="S35" s="47"/>
      <c r="T35" s="7"/>
      <c r="U35" s="7"/>
      <c r="V35" s="7"/>
    </row>
    <row r="36" spans="1:23" s="1" customFormat="1" ht="18" customHeight="1">
      <c r="A36" s="232"/>
      <c r="B36" s="62" t="s">
        <v>106</v>
      </c>
      <c r="C36" s="63">
        <f t="shared" si="2"/>
        <v>0</v>
      </c>
      <c r="D36" s="63"/>
      <c r="E36" s="63"/>
      <c r="F36" s="63">
        <v>0</v>
      </c>
      <c r="G36" s="66"/>
      <c r="H36" s="239"/>
      <c r="I36" s="66"/>
      <c r="J36" s="3"/>
      <c r="K36" s="3"/>
      <c r="L36" s="3"/>
      <c r="M36" s="3"/>
      <c r="N36" s="3"/>
      <c r="O36" s="3"/>
      <c r="P36" s="3"/>
      <c r="Q36" s="3"/>
      <c r="R36" s="3"/>
      <c r="S36" s="3"/>
      <c r="V36" s="7"/>
      <c r="W36" s="7"/>
    </row>
    <row r="37" spans="1:23" s="1" customFormat="1" ht="18" customHeight="1">
      <c r="A37" s="233"/>
      <c r="B37" s="62" t="s">
        <v>117</v>
      </c>
      <c r="C37" s="63">
        <f t="shared" si="2"/>
        <v>0</v>
      </c>
      <c r="D37" s="63"/>
      <c r="E37" s="63"/>
      <c r="F37" s="63">
        <v>0</v>
      </c>
      <c r="G37" s="66"/>
      <c r="H37" s="240"/>
      <c r="I37" s="66"/>
      <c r="J37" s="3"/>
      <c r="K37" s="3"/>
      <c r="L37" s="3"/>
      <c r="M37" s="3"/>
      <c r="N37" s="3"/>
      <c r="O37" s="3"/>
      <c r="P37" s="3"/>
      <c r="Q37" s="3"/>
      <c r="R37" s="3"/>
      <c r="S37" s="3"/>
      <c r="V37" s="7"/>
      <c r="W37" s="7"/>
    </row>
    <row r="38" spans="1:23" s="1" customFormat="1" ht="18" customHeight="1">
      <c r="A38" s="241" t="s">
        <v>113</v>
      </c>
      <c r="B38" s="62">
        <v>2017</v>
      </c>
      <c r="C38" s="63">
        <f t="shared" si="2"/>
        <v>0</v>
      </c>
      <c r="D38" s="63"/>
      <c r="E38" s="63"/>
      <c r="F38" s="63">
        <v>0</v>
      </c>
      <c r="G38" s="66"/>
      <c r="H38" s="236" t="s">
        <v>12</v>
      </c>
      <c r="I38" s="66"/>
      <c r="J38" s="3"/>
      <c r="K38" s="3"/>
      <c r="L38" s="3"/>
      <c r="M38" s="3"/>
      <c r="N38" s="3"/>
      <c r="O38" s="3"/>
      <c r="P38" s="3"/>
      <c r="Q38" s="3"/>
      <c r="R38" s="3"/>
      <c r="S38" s="3"/>
      <c r="V38" s="7"/>
      <c r="W38" s="7"/>
    </row>
    <row r="39" spans="1:23" s="1" customFormat="1" ht="18" customHeight="1">
      <c r="A39" s="232"/>
      <c r="B39" s="67">
        <v>2018</v>
      </c>
      <c r="C39" s="63">
        <f t="shared" si="2"/>
        <v>0</v>
      </c>
      <c r="D39" s="63"/>
      <c r="E39" s="63"/>
      <c r="F39" s="63">
        <v>0</v>
      </c>
      <c r="G39" s="66"/>
      <c r="H39" s="237"/>
      <c r="I39" s="66"/>
      <c r="J39" s="3"/>
      <c r="K39" s="3"/>
      <c r="L39" s="3"/>
      <c r="M39" s="3"/>
      <c r="N39" s="3"/>
      <c r="O39" s="3"/>
      <c r="P39" s="3"/>
      <c r="Q39" s="3"/>
      <c r="R39" s="3"/>
      <c r="S39" s="3"/>
      <c r="V39" s="7"/>
      <c r="W39" s="7"/>
    </row>
    <row r="40" spans="1:23" s="1" customFormat="1" ht="18" customHeight="1">
      <c r="A40" s="232"/>
      <c r="B40" s="62">
        <v>2019</v>
      </c>
      <c r="C40" s="63">
        <f t="shared" si="2"/>
        <v>0</v>
      </c>
      <c r="D40" s="63"/>
      <c r="E40" s="63"/>
      <c r="F40" s="63">
        <v>0</v>
      </c>
      <c r="G40" s="66"/>
      <c r="H40" s="237"/>
      <c r="I40" s="66"/>
      <c r="J40" s="3"/>
      <c r="K40" s="3"/>
      <c r="L40" s="3"/>
      <c r="M40" s="3"/>
      <c r="N40" s="3"/>
      <c r="O40" s="3"/>
      <c r="P40" s="3"/>
      <c r="Q40" s="3"/>
      <c r="R40" s="3"/>
      <c r="S40" s="3"/>
      <c r="V40" s="7"/>
      <c r="W40" s="7"/>
    </row>
    <row r="41" spans="1:23" s="1" customFormat="1" ht="18" customHeight="1">
      <c r="A41" s="232"/>
      <c r="B41" s="62" t="s">
        <v>75</v>
      </c>
      <c r="C41" s="63">
        <f t="shared" si="2"/>
        <v>62.13333</v>
      </c>
      <c r="D41" s="63"/>
      <c r="E41" s="63"/>
      <c r="F41" s="63">
        <v>62.13333</v>
      </c>
      <c r="G41" s="66"/>
      <c r="H41" s="238"/>
      <c r="I41" s="66"/>
      <c r="J41" s="3"/>
      <c r="K41" s="3"/>
      <c r="L41" s="3"/>
      <c r="M41" s="3"/>
      <c r="N41" s="3"/>
      <c r="O41" s="3"/>
      <c r="P41" s="3"/>
      <c r="Q41" s="3"/>
      <c r="R41" s="3"/>
      <c r="S41" s="47"/>
      <c r="V41" s="7"/>
      <c r="W41" s="7"/>
    </row>
    <row r="42" spans="1:23" s="1" customFormat="1" ht="18" customHeight="1">
      <c r="A42" s="232"/>
      <c r="B42" s="62" t="s">
        <v>79</v>
      </c>
      <c r="C42" s="63">
        <f t="shared" si="2"/>
        <v>80.4</v>
      </c>
      <c r="D42" s="63"/>
      <c r="E42" s="63"/>
      <c r="F42" s="63">
        <v>80.4</v>
      </c>
      <c r="G42" s="66"/>
      <c r="H42" s="238"/>
      <c r="I42" s="66"/>
      <c r="J42" s="3"/>
      <c r="K42" s="3"/>
      <c r="L42" s="3"/>
      <c r="M42" s="3"/>
      <c r="N42" s="3"/>
      <c r="O42" s="3"/>
      <c r="P42" s="3"/>
      <c r="Q42" s="3"/>
      <c r="R42" s="3"/>
      <c r="S42" s="47"/>
      <c r="T42" s="7"/>
      <c r="V42" s="7"/>
      <c r="W42" s="7"/>
    </row>
    <row r="43" spans="1:23" s="1" customFormat="1" ht="18" customHeight="1">
      <c r="A43" s="232"/>
      <c r="B43" s="62" t="s">
        <v>106</v>
      </c>
      <c r="C43" s="63">
        <f t="shared" si="2"/>
        <v>60</v>
      </c>
      <c r="D43" s="63"/>
      <c r="E43" s="63"/>
      <c r="F43" s="63">
        <v>60</v>
      </c>
      <c r="G43" s="66"/>
      <c r="H43" s="239"/>
      <c r="I43" s="66"/>
      <c r="J43" s="3"/>
      <c r="K43" s="3"/>
      <c r="L43" s="3"/>
      <c r="M43" s="3"/>
      <c r="N43" s="3"/>
      <c r="O43" s="3"/>
      <c r="P43" s="3"/>
      <c r="Q43" s="3"/>
      <c r="R43" s="3"/>
      <c r="S43" s="3"/>
      <c r="V43" s="7"/>
      <c r="W43" s="7"/>
    </row>
    <row r="44" spans="1:23" s="1" customFormat="1" ht="18" customHeight="1">
      <c r="A44" s="233"/>
      <c r="B44" s="62" t="s">
        <v>117</v>
      </c>
      <c r="C44" s="63">
        <f t="shared" si="2"/>
        <v>60</v>
      </c>
      <c r="D44" s="63"/>
      <c r="E44" s="63"/>
      <c r="F44" s="63">
        <v>60</v>
      </c>
      <c r="G44" s="66"/>
      <c r="H44" s="240"/>
      <c r="I44" s="66"/>
      <c r="J44" s="3"/>
      <c r="K44" s="3"/>
      <c r="L44" s="3"/>
      <c r="M44" s="3"/>
      <c r="N44" s="3"/>
      <c r="O44" s="3"/>
      <c r="P44" s="3"/>
      <c r="Q44" s="3"/>
      <c r="R44" s="47"/>
      <c r="S44" s="3"/>
      <c r="T44" s="7"/>
      <c r="V44" s="7"/>
      <c r="W44" s="7"/>
    </row>
    <row r="45" spans="1:19" s="1" customFormat="1" ht="18" customHeight="1">
      <c r="A45" s="251" t="s">
        <v>114</v>
      </c>
      <c r="B45" s="62">
        <v>2017</v>
      </c>
      <c r="C45" s="63">
        <f aca="true" t="shared" si="3" ref="C45:C65">F45+E45+D45</f>
        <v>192</v>
      </c>
      <c r="D45" s="63"/>
      <c r="E45" s="63"/>
      <c r="F45" s="63">
        <v>192</v>
      </c>
      <c r="G45" s="66"/>
      <c r="H45" s="236" t="s">
        <v>12</v>
      </c>
      <c r="I45" s="66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22" s="1" customFormat="1" ht="18" customHeight="1">
      <c r="A46" s="252"/>
      <c r="B46" s="62">
        <v>2018</v>
      </c>
      <c r="C46" s="63">
        <f t="shared" si="3"/>
        <v>240</v>
      </c>
      <c r="D46" s="63"/>
      <c r="E46" s="63"/>
      <c r="F46" s="63">
        <v>240</v>
      </c>
      <c r="G46" s="66"/>
      <c r="H46" s="237"/>
      <c r="I46" s="66"/>
      <c r="J46" s="3"/>
      <c r="K46" s="3"/>
      <c r="L46" s="3"/>
      <c r="M46" s="3"/>
      <c r="N46" s="3"/>
      <c r="O46" s="3"/>
      <c r="P46" s="3"/>
      <c r="Q46" s="3"/>
      <c r="R46" s="3"/>
      <c r="S46" s="3"/>
      <c r="V46" s="7"/>
    </row>
    <row r="47" spans="1:23" s="1" customFormat="1" ht="18" customHeight="1">
      <c r="A47" s="252"/>
      <c r="B47" s="62">
        <v>2019</v>
      </c>
      <c r="C47" s="63">
        <f t="shared" si="3"/>
        <v>120</v>
      </c>
      <c r="D47" s="63"/>
      <c r="E47" s="63"/>
      <c r="F47" s="63">
        <v>120</v>
      </c>
      <c r="G47" s="66"/>
      <c r="H47" s="237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  <c r="U47" s="7"/>
      <c r="W47" s="15"/>
    </row>
    <row r="48" spans="1:19" s="1" customFormat="1" ht="18" customHeight="1">
      <c r="A48" s="253"/>
      <c r="B48" s="62" t="s">
        <v>75</v>
      </c>
      <c r="C48" s="63">
        <f t="shared" si="3"/>
        <v>0</v>
      </c>
      <c r="D48" s="63"/>
      <c r="E48" s="63"/>
      <c r="F48" s="63">
        <v>0</v>
      </c>
      <c r="G48" s="66"/>
      <c r="H48" s="238"/>
      <c r="I48" s="66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s="1" customFormat="1" ht="16.5" customHeight="1">
      <c r="A49" s="253"/>
      <c r="B49" s="62" t="s">
        <v>79</v>
      </c>
      <c r="C49" s="63">
        <f>F49+E49+D49</f>
        <v>0</v>
      </c>
      <c r="D49" s="63"/>
      <c r="E49" s="63"/>
      <c r="F49" s="63">
        <v>0</v>
      </c>
      <c r="G49" s="66"/>
      <c r="H49" s="238"/>
      <c r="I49" s="66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s="1" customFormat="1" ht="18" customHeight="1">
      <c r="A50" s="254"/>
      <c r="B50" s="62" t="s">
        <v>106</v>
      </c>
      <c r="C50" s="63">
        <f t="shared" si="3"/>
        <v>0</v>
      </c>
      <c r="D50" s="63"/>
      <c r="E50" s="63"/>
      <c r="F50" s="63">
        <v>0</v>
      </c>
      <c r="G50" s="66"/>
      <c r="H50" s="239"/>
      <c r="I50" s="66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s="1" customFormat="1" ht="16.5" customHeight="1">
      <c r="A51" s="255"/>
      <c r="B51" s="62" t="s">
        <v>117</v>
      </c>
      <c r="C51" s="63">
        <f t="shared" si="3"/>
        <v>0</v>
      </c>
      <c r="D51" s="63"/>
      <c r="E51" s="63"/>
      <c r="F51" s="63">
        <v>0</v>
      </c>
      <c r="G51" s="66"/>
      <c r="H51" s="240"/>
      <c r="I51" s="66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s="1" customFormat="1" ht="18" customHeight="1">
      <c r="A52" s="251" t="s">
        <v>115</v>
      </c>
      <c r="B52" s="62">
        <v>2017</v>
      </c>
      <c r="C52" s="63">
        <f t="shared" si="3"/>
        <v>2285.7899</v>
      </c>
      <c r="D52" s="63"/>
      <c r="E52" s="63"/>
      <c r="F52" s="69">
        <v>2285.7899</v>
      </c>
      <c r="G52" s="66"/>
      <c r="H52" s="236" t="s">
        <v>12</v>
      </c>
      <c r="I52" s="66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23" s="1" customFormat="1" ht="18" customHeight="1">
      <c r="A53" s="252"/>
      <c r="B53" s="62">
        <v>2018</v>
      </c>
      <c r="C53" s="63">
        <f t="shared" si="3"/>
        <v>2315.915</v>
      </c>
      <c r="D53" s="63"/>
      <c r="E53" s="63"/>
      <c r="F53" s="70">
        <v>2315.915</v>
      </c>
      <c r="G53" s="66"/>
      <c r="H53" s="237"/>
      <c r="I53" s="66"/>
      <c r="J53" s="3"/>
      <c r="K53" s="3"/>
      <c r="L53" s="3"/>
      <c r="M53" s="3"/>
      <c r="N53" s="3"/>
      <c r="O53" s="3"/>
      <c r="P53" s="3"/>
      <c r="Q53" s="3"/>
      <c r="R53" s="3"/>
      <c r="S53" s="3"/>
      <c r="W53" s="7"/>
    </row>
    <row r="54" spans="1:25" s="1" customFormat="1" ht="18" customHeight="1">
      <c r="A54" s="252"/>
      <c r="B54" s="62">
        <v>2019</v>
      </c>
      <c r="C54" s="63">
        <f t="shared" si="3"/>
        <v>2087.59255</v>
      </c>
      <c r="D54" s="63"/>
      <c r="E54" s="63"/>
      <c r="F54" s="70">
        <v>2087.59255</v>
      </c>
      <c r="G54" s="66"/>
      <c r="H54" s="237"/>
      <c r="I54" s="66"/>
      <c r="J54" s="3"/>
      <c r="K54" s="3"/>
      <c r="L54" s="3"/>
      <c r="M54" s="3"/>
      <c r="N54" s="3"/>
      <c r="O54" s="3"/>
      <c r="P54" s="3"/>
      <c r="Q54" s="3"/>
      <c r="R54" s="3"/>
      <c r="S54" s="3"/>
      <c r="V54" s="7"/>
      <c r="Y54" s="20"/>
    </row>
    <row r="55" spans="1:19" s="1" customFormat="1" ht="18" customHeight="1">
      <c r="A55" s="253"/>
      <c r="B55" s="62" t="s">
        <v>75</v>
      </c>
      <c r="C55" s="63">
        <f t="shared" si="3"/>
        <v>2070.28388</v>
      </c>
      <c r="D55" s="63"/>
      <c r="E55" s="63"/>
      <c r="F55" s="70">
        <v>2070.28388</v>
      </c>
      <c r="G55" s="66"/>
      <c r="H55" s="238"/>
      <c r="I55" s="66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s="1" customFormat="1" ht="18" customHeight="1">
      <c r="A56" s="253"/>
      <c r="B56" s="62" t="s">
        <v>79</v>
      </c>
      <c r="C56" s="63">
        <f>F56+E56+D56</f>
        <v>1984.15555</v>
      </c>
      <c r="D56" s="63"/>
      <c r="E56" s="63"/>
      <c r="F56" s="70">
        <v>1984.15555</v>
      </c>
      <c r="G56" s="66"/>
      <c r="H56" s="238"/>
      <c r="I56" s="66"/>
      <c r="J56" s="3"/>
      <c r="K56" s="3"/>
      <c r="L56" s="3"/>
      <c r="M56" s="3"/>
      <c r="N56" s="3"/>
      <c r="O56" s="3"/>
      <c r="P56" s="3"/>
      <c r="Q56" s="3"/>
      <c r="R56" s="217"/>
      <c r="S56" s="47"/>
    </row>
    <row r="57" spans="1:19" s="1" customFormat="1" ht="18" customHeight="1">
      <c r="A57" s="254"/>
      <c r="B57" s="62" t="s">
        <v>106</v>
      </c>
      <c r="C57" s="63">
        <f t="shared" si="3"/>
        <v>0</v>
      </c>
      <c r="D57" s="63"/>
      <c r="E57" s="63"/>
      <c r="F57" s="70">
        <v>0</v>
      </c>
      <c r="G57" s="66"/>
      <c r="H57" s="239"/>
      <c r="I57" s="66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s="1" customFormat="1" ht="18" customHeight="1">
      <c r="A58" s="255"/>
      <c r="B58" s="62" t="s">
        <v>117</v>
      </c>
      <c r="C58" s="63">
        <f t="shared" si="3"/>
        <v>0</v>
      </c>
      <c r="D58" s="63"/>
      <c r="E58" s="63"/>
      <c r="F58" s="70">
        <v>0</v>
      </c>
      <c r="G58" s="66"/>
      <c r="H58" s="240"/>
      <c r="I58" s="66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s="1" customFormat="1" ht="18" customHeight="1">
      <c r="A59" s="259" t="s">
        <v>144</v>
      </c>
      <c r="B59" s="62">
        <v>2017</v>
      </c>
      <c r="C59" s="63">
        <f t="shared" si="3"/>
        <v>0</v>
      </c>
      <c r="D59" s="63"/>
      <c r="E59" s="63"/>
      <c r="F59" s="70">
        <v>0</v>
      </c>
      <c r="G59" s="66"/>
      <c r="H59" s="236" t="s">
        <v>12</v>
      </c>
      <c r="I59" s="66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22" s="1" customFormat="1" ht="18" customHeight="1">
      <c r="A60" s="231"/>
      <c r="B60" s="62">
        <v>2018</v>
      </c>
      <c r="C60" s="63">
        <f t="shared" si="3"/>
        <v>412.863</v>
      </c>
      <c r="D60" s="63"/>
      <c r="E60" s="63"/>
      <c r="F60" s="70">
        <v>412.863</v>
      </c>
      <c r="G60" s="66"/>
      <c r="H60" s="237"/>
      <c r="I60" s="66"/>
      <c r="J60" s="3"/>
      <c r="K60" s="3"/>
      <c r="L60" s="3"/>
      <c r="M60" s="3"/>
      <c r="N60" s="3"/>
      <c r="O60" s="3"/>
      <c r="P60" s="3"/>
      <c r="Q60" s="3"/>
      <c r="R60" s="3"/>
      <c r="S60" s="3"/>
      <c r="V60" s="7"/>
    </row>
    <row r="61" spans="1:19" s="1" customFormat="1" ht="18" customHeight="1">
      <c r="A61" s="231"/>
      <c r="B61" s="62">
        <v>2019</v>
      </c>
      <c r="C61" s="63">
        <f t="shared" si="3"/>
        <v>31.612</v>
      </c>
      <c r="D61" s="63"/>
      <c r="E61" s="63"/>
      <c r="F61" s="70">
        <v>31.612</v>
      </c>
      <c r="G61" s="66"/>
      <c r="H61" s="237"/>
      <c r="I61" s="66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s="1" customFormat="1" ht="18" customHeight="1">
      <c r="A62" s="231"/>
      <c r="B62" s="62" t="s">
        <v>75</v>
      </c>
      <c r="C62" s="63">
        <f t="shared" si="3"/>
        <v>0</v>
      </c>
      <c r="D62" s="63"/>
      <c r="E62" s="63"/>
      <c r="F62" s="70">
        <v>0</v>
      </c>
      <c r="G62" s="66"/>
      <c r="H62" s="238"/>
      <c r="I62" s="66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s="1" customFormat="1" ht="18" customHeight="1">
      <c r="A63" s="231"/>
      <c r="B63" s="62" t="s">
        <v>79</v>
      </c>
      <c r="C63" s="63">
        <f>F63+E63+D63</f>
        <v>84.32</v>
      </c>
      <c r="D63" s="63"/>
      <c r="E63" s="63"/>
      <c r="F63" s="70">
        <v>84.32</v>
      </c>
      <c r="G63" s="66"/>
      <c r="H63" s="238"/>
      <c r="I63" s="66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s="1" customFormat="1" ht="18" customHeight="1">
      <c r="A64" s="232"/>
      <c r="B64" s="62" t="s">
        <v>106</v>
      </c>
      <c r="C64" s="63">
        <f t="shared" si="3"/>
        <v>0</v>
      </c>
      <c r="D64" s="63"/>
      <c r="E64" s="63"/>
      <c r="F64" s="70">
        <v>0</v>
      </c>
      <c r="G64" s="66"/>
      <c r="H64" s="239"/>
      <c r="I64" s="66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s="1" customFormat="1" ht="18" customHeight="1">
      <c r="A65" s="233"/>
      <c r="B65" s="62" t="s">
        <v>117</v>
      </c>
      <c r="C65" s="63">
        <f t="shared" si="3"/>
        <v>0</v>
      </c>
      <c r="D65" s="63"/>
      <c r="E65" s="63"/>
      <c r="F65" s="70">
        <v>0</v>
      </c>
      <c r="G65" s="66"/>
      <c r="H65" s="240"/>
      <c r="I65" s="66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23" s="1" customFormat="1" ht="15.75" customHeight="1">
      <c r="A66" s="258" t="s">
        <v>133</v>
      </c>
      <c r="B66" s="62">
        <v>2017</v>
      </c>
      <c r="C66" s="63">
        <f aca="true" t="shared" si="4" ref="C66:C79">D66+E66+F66+G66</f>
        <v>0</v>
      </c>
      <c r="D66" s="63"/>
      <c r="E66" s="63"/>
      <c r="F66" s="70">
        <v>0</v>
      </c>
      <c r="G66" s="66"/>
      <c r="H66" s="236" t="s">
        <v>12</v>
      </c>
      <c r="I66" s="66"/>
      <c r="J66" s="3"/>
      <c r="K66" s="3"/>
      <c r="L66" s="3"/>
      <c r="M66" s="3"/>
      <c r="N66" s="3"/>
      <c r="O66" s="3"/>
      <c r="P66" s="3"/>
      <c r="Q66" s="3"/>
      <c r="R66" s="3"/>
      <c r="S66" s="3"/>
      <c r="V66" s="7"/>
      <c r="W66" s="7"/>
    </row>
    <row r="67" spans="1:19" s="1" customFormat="1" ht="16.5" customHeight="1">
      <c r="A67" s="242"/>
      <c r="B67" s="67">
        <v>2018</v>
      </c>
      <c r="C67" s="63">
        <f t="shared" si="4"/>
        <v>4</v>
      </c>
      <c r="D67" s="63"/>
      <c r="E67" s="63"/>
      <c r="F67" s="70">
        <v>4</v>
      </c>
      <c r="G67" s="66"/>
      <c r="H67" s="237"/>
      <c r="I67" s="66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25" s="1" customFormat="1" ht="17.25" customHeight="1">
      <c r="A68" s="242"/>
      <c r="B68" s="62">
        <v>2019</v>
      </c>
      <c r="C68" s="63">
        <f t="shared" si="4"/>
        <v>7.42084</v>
      </c>
      <c r="D68" s="63"/>
      <c r="E68" s="63"/>
      <c r="F68" s="70">
        <v>7.42084</v>
      </c>
      <c r="G68" s="66"/>
      <c r="H68" s="237"/>
      <c r="I68" s="66"/>
      <c r="J68" s="3"/>
      <c r="K68" s="3"/>
      <c r="L68" s="3"/>
      <c r="M68" s="3"/>
      <c r="N68" s="3"/>
      <c r="O68" s="3"/>
      <c r="P68" s="3"/>
      <c r="Q68" s="3"/>
      <c r="R68" s="3"/>
      <c r="S68" s="3"/>
      <c r="Y68" s="20"/>
    </row>
    <row r="69" spans="1:19" s="1" customFormat="1" ht="16.5" customHeight="1">
      <c r="A69" s="242"/>
      <c r="B69" s="62" t="s">
        <v>75</v>
      </c>
      <c r="C69" s="63">
        <f t="shared" si="4"/>
        <v>9.16277</v>
      </c>
      <c r="D69" s="63"/>
      <c r="E69" s="63"/>
      <c r="F69" s="70">
        <v>9.16277</v>
      </c>
      <c r="G69" s="66"/>
      <c r="H69" s="238"/>
      <c r="I69" s="66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20" s="1" customFormat="1" ht="16.5" customHeight="1">
      <c r="A70" s="242"/>
      <c r="B70" s="62" t="s">
        <v>79</v>
      </c>
      <c r="C70" s="63">
        <f t="shared" si="4"/>
        <v>770.61907</v>
      </c>
      <c r="D70" s="63"/>
      <c r="E70" s="63"/>
      <c r="F70" s="70">
        <v>770.61907</v>
      </c>
      <c r="G70" s="66"/>
      <c r="H70" s="238"/>
      <c r="I70" s="66"/>
      <c r="J70" s="3"/>
      <c r="K70" s="3"/>
      <c r="L70" s="3"/>
      <c r="M70" s="3"/>
      <c r="N70" s="3"/>
      <c r="O70" s="3"/>
      <c r="P70" s="3"/>
      <c r="Q70" s="3"/>
      <c r="R70" s="217"/>
      <c r="S70" s="216"/>
      <c r="T70" s="7"/>
    </row>
    <row r="71" spans="1:25" s="1" customFormat="1" ht="16.5" customHeight="1">
      <c r="A71" s="232"/>
      <c r="B71" s="62" t="s">
        <v>106</v>
      </c>
      <c r="C71" s="63">
        <f t="shared" si="4"/>
        <v>0</v>
      </c>
      <c r="D71" s="63"/>
      <c r="E71" s="63"/>
      <c r="F71" s="70">
        <v>0</v>
      </c>
      <c r="G71" s="66"/>
      <c r="H71" s="239"/>
      <c r="I71" s="66"/>
      <c r="J71" s="3"/>
      <c r="K71" s="3"/>
      <c r="L71" s="3"/>
      <c r="M71" s="3"/>
      <c r="N71" s="3"/>
      <c r="O71" s="3"/>
      <c r="P71" s="3"/>
      <c r="Q71" s="3"/>
      <c r="R71" s="3"/>
      <c r="S71" s="3"/>
      <c r="U71" s="7"/>
      <c r="Y71" s="7"/>
    </row>
    <row r="72" spans="1:25" s="1" customFormat="1" ht="16.5" customHeight="1">
      <c r="A72" s="233"/>
      <c r="B72" s="62" t="s">
        <v>117</v>
      </c>
      <c r="C72" s="63">
        <f t="shared" si="4"/>
        <v>0</v>
      </c>
      <c r="D72" s="63"/>
      <c r="E72" s="63"/>
      <c r="F72" s="70">
        <v>0</v>
      </c>
      <c r="G72" s="66"/>
      <c r="H72" s="240"/>
      <c r="I72" s="66"/>
      <c r="J72" s="3"/>
      <c r="K72" s="3"/>
      <c r="L72" s="3"/>
      <c r="M72" s="3"/>
      <c r="N72" s="3"/>
      <c r="O72" s="3"/>
      <c r="P72" s="3"/>
      <c r="Q72" s="3"/>
      <c r="R72" s="3"/>
      <c r="S72" s="3"/>
      <c r="U72" s="7"/>
      <c r="Y72" s="7"/>
    </row>
    <row r="73" spans="1:25" s="1" customFormat="1" ht="16.5" customHeight="1">
      <c r="A73" s="258" t="s">
        <v>134</v>
      </c>
      <c r="B73" s="62">
        <v>2017</v>
      </c>
      <c r="C73" s="63">
        <f t="shared" si="4"/>
        <v>0</v>
      </c>
      <c r="D73" s="63"/>
      <c r="E73" s="63"/>
      <c r="F73" s="70">
        <v>0</v>
      </c>
      <c r="G73" s="66"/>
      <c r="H73" s="236" t="s">
        <v>12</v>
      </c>
      <c r="I73" s="66"/>
      <c r="J73" s="3"/>
      <c r="K73" s="3"/>
      <c r="L73" s="3"/>
      <c r="M73" s="3"/>
      <c r="N73" s="3"/>
      <c r="O73" s="3"/>
      <c r="P73" s="3"/>
      <c r="Q73" s="3"/>
      <c r="R73" s="3"/>
      <c r="S73" s="3"/>
      <c r="U73" s="7"/>
      <c r="Y73" s="7"/>
    </row>
    <row r="74" spans="1:25" s="1" customFormat="1" ht="16.5" customHeight="1">
      <c r="A74" s="242"/>
      <c r="B74" s="67">
        <v>2018</v>
      </c>
      <c r="C74" s="63">
        <f t="shared" si="4"/>
        <v>0</v>
      </c>
      <c r="D74" s="63"/>
      <c r="E74" s="63"/>
      <c r="F74" s="70">
        <v>0</v>
      </c>
      <c r="G74" s="66"/>
      <c r="H74" s="237"/>
      <c r="I74" s="66"/>
      <c r="J74" s="3"/>
      <c r="K74" s="3"/>
      <c r="L74" s="3"/>
      <c r="M74" s="3"/>
      <c r="N74" s="3"/>
      <c r="O74" s="3"/>
      <c r="P74" s="3"/>
      <c r="Q74" s="3"/>
      <c r="R74" s="3"/>
      <c r="S74" s="3"/>
      <c r="U74" s="7"/>
      <c r="Y74" s="7"/>
    </row>
    <row r="75" spans="1:25" s="1" customFormat="1" ht="16.5" customHeight="1">
      <c r="A75" s="242"/>
      <c r="B75" s="62">
        <v>2019</v>
      </c>
      <c r="C75" s="63">
        <f t="shared" si="4"/>
        <v>0</v>
      </c>
      <c r="D75" s="63"/>
      <c r="E75" s="63"/>
      <c r="F75" s="70">
        <v>0</v>
      </c>
      <c r="G75" s="66"/>
      <c r="H75" s="237"/>
      <c r="I75" s="66"/>
      <c r="J75" s="3"/>
      <c r="K75" s="3"/>
      <c r="L75" s="3"/>
      <c r="M75" s="3"/>
      <c r="N75" s="3"/>
      <c r="O75" s="3"/>
      <c r="P75" s="3"/>
      <c r="Q75" s="3"/>
      <c r="R75" s="3"/>
      <c r="S75" s="3"/>
      <c r="U75" s="7"/>
      <c r="Y75" s="7"/>
    </row>
    <row r="76" spans="1:25" s="1" customFormat="1" ht="16.5" customHeight="1">
      <c r="A76" s="242"/>
      <c r="B76" s="62" t="s">
        <v>75</v>
      </c>
      <c r="C76" s="63">
        <f t="shared" si="4"/>
        <v>0</v>
      </c>
      <c r="D76" s="63"/>
      <c r="E76" s="63"/>
      <c r="F76" s="70">
        <v>0</v>
      </c>
      <c r="G76" s="66"/>
      <c r="H76" s="238"/>
      <c r="I76" s="66"/>
      <c r="J76" s="3"/>
      <c r="K76" s="3"/>
      <c r="L76" s="3"/>
      <c r="M76" s="3"/>
      <c r="N76" s="3"/>
      <c r="O76" s="3"/>
      <c r="P76" s="3"/>
      <c r="Q76" s="3"/>
      <c r="R76" s="3"/>
      <c r="S76" s="3"/>
      <c r="U76" s="7"/>
      <c r="Y76" s="7"/>
    </row>
    <row r="77" spans="1:25" s="1" customFormat="1" ht="16.5" customHeight="1">
      <c r="A77" s="242"/>
      <c r="B77" s="62" t="s">
        <v>79</v>
      </c>
      <c r="C77" s="63">
        <f t="shared" si="4"/>
        <v>820.2</v>
      </c>
      <c r="D77" s="63"/>
      <c r="E77" s="63"/>
      <c r="F77" s="70">
        <v>820.2</v>
      </c>
      <c r="G77" s="66"/>
      <c r="H77" s="238"/>
      <c r="I77" s="66"/>
      <c r="J77" s="3"/>
      <c r="K77" s="3"/>
      <c r="L77" s="3"/>
      <c r="M77" s="3"/>
      <c r="N77" s="3"/>
      <c r="O77" s="3"/>
      <c r="P77" s="3"/>
      <c r="Q77" s="3"/>
      <c r="R77" s="3"/>
      <c r="S77" s="3"/>
      <c r="U77" s="7"/>
      <c r="Y77" s="7"/>
    </row>
    <row r="78" spans="1:25" s="1" customFormat="1" ht="16.5" customHeight="1">
      <c r="A78" s="232"/>
      <c r="B78" s="62" t="s">
        <v>106</v>
      </c>
      <c r="C78" s="63">
        <f t="shared" si="4"/>
        <v>0</v>
      </c>
      <c r="D78" s="63"/>
      <c r="E78" s="63"/>
      <c r="F78" s="70">
        <v>0</v>
      </c>
      <c r="G78" s="66"/>
      <c r="H78" s="239"/>
      <c r="I78" s="66"/>
      <c r="J78" s="3"/>
      <c r="K78" s="3"/>
      <c r="L78" s="3"/>
      <c r="M78" s="3"/>
      <c r="N78" s="3"/>
      <c r="O78" s="3"/>
      <c r="P78" s="3"/>
      <c r="Q78" s="3"/>
      <c r="R78" s="3"/>
      <c r="S78" s="3"/>
      <c r="U78" s="7"/>
      <c r="Y78" s="7"/>
    </row>
    <row r="79" spans="1:25" s="1" customFormat="1" ht="16.5" customHeight="1">
      <c r="A79" s="233"/>
      <c r="B79" s="62" t="s">
        <v>117</v>
      </c>
      <c r="C79" s="63">
        <f t="shared" si="4"/>
        <v>0</v>
      </c>
      <c r="D79" s="63"/>
      <c r="E79" s="63"/>
      <c r="F79" s="70">
        <v>0</v>
      </c>
      <c r="G79" s="66"/>
      <c r="H79" s="240"/>
      <c r="I79" s="66"/>
      <c r="J79" s="3"/>
      <c r="K79" s="3"/>
      <c r="L79" s="3"/>
      <c r="M79" s="3"/>
      <c r="N79" s="3"/>
      <c r="O79" s="3"/>
      <c r="P79" s="3"/>
      <c r="Q79" s="3"/>
      <c r="R79" s="3"/>
      <c r="S79" s="3"/>
      <c r="U79" s="7"/>
      <c r="Y79" s="7"/>
    </row>
    <row r="80" spans="1:25" s="1" customFormat="1" ht="15.75" customHeight="1">
      <c r="A80" s="71" t="s">
        <v>44</v>
      </c>
      <c r="B80" s="72"/>
      <c r="C80" s="73"/>
      <c r="D80" s="73"/>
      <c r="E80" s="73"/>
      <c r="F80" s="73"/>
      <c r="G80" s="66"/>
      <c r="H80" s="74"/>
      <c r="I80" s="66"/>
      <c r="J80" s="3"/>
      <c r="K80" s="3"/>
      <c r="L80" s="3"/>
      <c r="M80" s="3"/>
      <c r="N80" s="3"/>
      <c r="O80" s="3"/>
      <c r="P80" s="3"/>
      <c r="Q80" s="3"/>
      <c r="R80" s="3"/>
      <c r="S80" s="3"/>
      <c r="Y80" s="7"/>
    </row>
    <row r="81" spans="1:19" s="1" customFormat="1" ht="15.75" customHeight="1">
      <c r="A81" s="75"/>
      <c r="B81" s="62">
        <v>2017</v>
      </c>
      <c r="C81" s="63">
        <f aca="true" t="shared" si="5" ref="C81:C88">D81+E81+F81+G81</f>
        <v>5126.3751</v>
      </c>
      <c r="D81" s="63"/>
      <c r="E81" s="63"/>
      <c r="F81" s="63">
        <f>F17+F24+F31+F45+F52+F59+F66</f>
        <v>5126.3751</v>
      </c>
      <c r="G81" s="66"/>
      <c r="H81" s="74"/>
      <c r="I81" s="66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s="1" customFormat="1" ht="15" customHeight="1">
      <c r="A82" s="75"/>
      <c r="B82" s="67">
        <v>2018</v>
      </c>
      <c r="C82" s="63">
        <f t="shared" si="5"/>
        <v>6354.98827</v>
      </c>
      <c r="D82" s="63"/>
      <c r="E82" s="63"/>
      <c r="F82" s="63">
        <f>F18+F25+F32+F46+F53+F60+F67</f>
        <v>6354.98827</v>
      </c>
      <c r="G82" s="66"/>
      <c r="H82" s="74"/>
      <c r="I82" s="66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s="1" customFormat="1" ht="15" customHeight="1">
      <c r="A83" s="75"/>
      <c r="B83" s="62">
        <v>2019</v>
      </c>
      <c r="C83" s="63">
        <f t="shared" si="5"/>
        <v>7263.54948</v>
      </c>
      <c r="D83" s="63"/>
      <c r="E83" s="63"/>
      <c r="F83" s="63">
        <f>F19+F26+F33+F47+F54+F61+F68</f>
        <v>7263.54948</v>
      </c>
      <c r="G83" s="66"/>
      <c r="H83" s="74"/>
      <c r="I83" s="66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20" s="1" customFormat="1" ht="14.25" customHeight="1">
      <c r="A84" s="75"/>
      <c r="B84" s="62" t="s">
        <v>75</v>
      </c>
      <c r="C84" s="63">
        <f t="shared" si="5"/>
        <v>3095.93405</v>
      </c>
      <c r="D84" s="63"/>
      <c r="E84" s="63"/>
      <c r="F84" s="63">
        <f>F20+F27+F34+F41+F48+F55+F62+F69</f>
        <v>3095.93405</v>
      </c>
      <c r="G84" s="66"/>
      <c r="H84" s="74"/>
      <c r="I84" s="66"/>
      <c r="J84" s="3"/>
      <c r="K84" s="3"/>
      <c r="L84" s="3"/>
      <c r="M84" s="3"/>
      <c r="N84" s="3"/>
      <c r="O84" s="3"/>
      <c r="P84" s="3"/>
      <c r="Q84" s="3"/>
      <c r="R84" s="3"/>
      <c r="S84" s="3"/>
      <c r="T84" s="7"/>
    </row>
    <row r="85" spans="1:19" s="1" customFormat="1" ht="15.75" customHeight="1">
      <c r="A85" s="75"/>
      <c r="B85" s="62" t="s">
        <v>79</v>
      </c>
      <c r="C85" s="63">
        <f t="shared" si="5"/>
        <v>4898.03402</v>
      </c>
      <c r="D85" s="63"/>
      <c r="E85" s="63"/>
      <c r="F85" s="63">
        <f>F21+F28+F35+F42+F49+F56+F63+F70+F77</f>
        <v>4898.03402</v>
      </c>
      <c r="G85" s="66"/>
      <c r="H85" s="74"/>
      <c r="I85" s="66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s="1" customFormat="1" ht="15.75" customHeight="1">
      <c r="A86" s="75"/>
      <c r="B86" s="62" t="s">
        <v>106</v>
      </c>
      <c r="C86" s="63">
        <f t="shared" si="5"/>
        <v>180</v>
      </c>
      <c r="D86" s="63"/>
      <c r="E86" s="63"/>
      <c r="F86" s="63">
        <f>F22+F29+F36+F43+F50+F57+F64+F71</f>
        <v>180</v>
      </c>
      <c r="G86" s="66"/>
      <c r="H86" s="74"/>
      <c r="I86" s="66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s="1" customFormat="1" ht="15.75" customHeight="1">
      <c r="A87" s="75"/>
      <c r="B87" s="62" t="s">
        <v>117</v>
      </c>
      <c r="C87" s="63">
        <f t="shared" si="5"/>
        <v>180</v>
      </c>
      <c r="D87" s="63"/>
      <c r="E87" s="63"/>
      <c r="F87" s="63">
        <f>F23+F30+F37+F44+F51+F58+F65+F72</f>
        <v>180</v>
      </c>
      <c r="G87" s="66"/>
      <c r="H87" s="74"/>
      <c r="I87" s="66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s="1" customFormat="1" ht="19.5" customHeight="1">
      <c r="A88" s="76"/>
      <c r="B88" s="62" t="s">
        <v>118</v>
      </c>
      <c r="C88" s="63">
        <f t="shared" si="5"/>
        <v>27098.88092</v>
      </c>
      <c r="D88" s="63"/>
      <c r="E88" s="63"/>
      <c r="F88" s="63">
        <f>F81+F82+F83+F84+F85+F86+F87</f>
        <v>27098.88092</v>
      </c>
      <c r="G88" s="66"/>
      <c r="H88" s="74"/>
      <c r="I88" s="66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s="1" customFormat="1" ht="15.75" customHeight="1">
      <c r="A89" s="71" t="s">
        <v>10</v>
      </c>
      <c r="B89" s="77"/>
      <c r="C89" s="73"/>
      <c r="D89" s="73"/>
      <c r="E89" s="73"/>
      <c r="F89" s="73"/>
      <c r="G89" s="66"/>
      <c r="H89" s="74"/>
      <c r="I89" s="66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23" s="1" customFormat="1" ht="19.5" customHeight="1">
      <c r="A90" s="259" t="s">
        <v>101</v>
      </c>
      <c r="B90" s="62">
        <v>2017</v>
      </c>
      <c r="C90" s="63">
        <f aca="true" t="shared" si="6" ref="C90:C96">F90+E90+D90</f>
        <v>83.97412</v>
      </c>
      <c r="D90" s="63"/>
      <c r="E90" s="63"/>
      <c r="F90" s="70">
        <v>83.97412</v>
      </c>
      <c r="G90" s="66"/>
      <c r="H90" s="236" t="s">
        <v>12</v>
      </c>
      <c r="I90" s="66"/>
      <c r="J90" s="3"/>
      <c r="K90" s="3"/>
      <c r="L90" s="3"/>
      <c r="M90" s="3"/>
      <c r="N90" s="3"/>
      <c r="O90" s="3"/>
      <c r="P90" s="3"/>
      <c r="Q90" s="3"/>
      <c r="R90" s="3"/>
      <c r="S90" s="3"/>
      <c r="V90" s="7"/>
      <c r="W90" s="7"/>
    </row>
    <row r="91" spans="1:22" s="1" customFormat="1" ht="16.5" customHeight="1">
      <c r="A91" s="260"/>
      <c r="B91" s="67">
        <v>2018</v>
      </c>
      <c r="C91" s="63">
        <f t="shared" si="6"/>
        <v>68.864</v>
      </c>
      <c r="D91" s="63"/>
      <c r="E91" s="63"/>
      <c r="F91" s="70">
        <v>68.864</v>
      </c>
      <c r="G91" s="66"/>
      <c r="H91" s="237"/>
      <c r="I91" s="66"/>
      <c r="J91" s="3"/>
      <c r="K91" s="3"/>
      <c r="L91" s="3"/>
      <c r="M91" s="3"/>
      <c r="N91" s="3"/>
      <c r="O91" s="3"/>
      <c r="P91" s="3"/>
      <c r="Q91" s="3"/>
      <c r="R91" s="3"/>
      <c r="S91" s="3"/>
      <c r="U91" s="7"/>
      <c r="V91" s="7"/>
    </row>
    <row r="92" spans="1:25" s="1" customFormat="1" ht="19.5" customHeight="1">
      <c r="A92" s="260"/>
      <c r="B92" s="62">
        <v>2019</v>
      </c>
      <c r="C92" s="63">
        <f t="shared" si="6"/>
        <v>93.48</v>
      </c>
      <c r="D92" s="63"/>
      <c r="E92" s="63"/>
      <c r="F92" s="70">
        <v>93.48</v>
      </c>
      <c r="G92" s="66"/>
      <c r="H92" s="237"/>
      <c r="I92" s="66"/>
      <c r="J92" s="3"/>
      <c r="K92" s="3"/>
      <c r="L92" s="3"/>
      <c r="M92" s="3"/>
      <c r="N92" s="3"/>
      <c r="O92" s="3"/>
      <c r="P92" s="3"/>
      <c r="Q92" s="3"/>
      <c r="R92" s="3"/>
      <c r="S92" s="3"/>
      <c r="T92" s="7"/>
      <c r="U92" s="7"/>
      <c r="V92" s="7"/>
      <c r="W92" s="41"/>
      <c r="X92" s="7"/>
      <c r="Y92" s="20"/>
    </row>
    <row r="93" spans="1:19" s="1" customFormat="1" ht="18.75" customHeight="1">
      <c r="A93" s="231"/>
      <c r="B93" s="62" t="s">
        <v>75</v>
      </c>
      <c r="C93" s="63">
        <f t="shared" si="6"/>
        <v>0</v>
      </c>
      <c r="D93" s="63"/>
      <c r="E93" s="78"/>
      <c r="F93" s="70">
        <v>0</v>
      </c>
      <c r="G93" s="66"/>
      <c r="H93" s="238"/>
      <c r="I93" s="66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s="1" customFormat="1" ht="18.75" customHeight="1">
      <c r="A94" s="231"/>
      <c r="B94" s="62" t="s">
        <v>79</v>
      </c>
      <c r="C94" s="63">
        <f t="shared" si="6"/>
        <v>120</v>
      </c>
      <c r="D94" s="63"/>
      <c r="E94" s="78"/>
      <c r="F94" s="70">
        <v>120</v>
      </c>
      <c r="G94" s="66"/>
      <c r="H94" s="238"/>
      <c r="I94" s="66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s="1" customFormat="1" ht="18" customHeight="1">
      <c r="A95" s="232"/>
      <c r="B95" s="62" t="s">
        <v>106</v>
      </c>
      <c r="C95" s="63">
        <f t="shared" si="6"/>
        <v>0</v>
      </c>
      <c r="D95" s="63"/>
      <c r="E95" s="78"/>
      <c r="F95" s="70">
        <v>0</v>
      </c>
      <c r="G95" s="66"/>
      <c r="H95" s="239"/>
      <c r="I95" s="66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s="1" customFormat="1" ht="18" customHeight="1">
      <c r="A96" s="233"/>
      <c r="B96" s="62" t="s">
        <v>117</v>
      </c>
      <c r="C96" s="63">
        <f t="shared" si="6"/>
        <v>0</v>
      </c>
      <c r="D96" s="63"/>
      <c r="E96" s="78"/>
      <c r="F96" s="70">
        <v>0</v>
      </c>
      <c r="G96" s="66"/>
      <c r="H96" s="240"/>
      <c r="I96" s="66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s="1" customFormat="1" ht="18" customHeight="1">
      <c r="A97" s="251" t="s">
        <v>82</v>
      </c>
      <c r="B97" s="62">
        <v>2017</v>
      </c>
      <c r="C97" s="63">
        <f aca="true" t="shared" si="7" ref="C97:C103">D97+E97+F97+G97</f>
        <v>100</v>
      </c>
      <c r="D97" s="63"/>
      <c r="E97" s="63"/>
      <c r="F97" s="70">
        <v>100</v>
      </c>
      <c r="G97" s="66"/>
      <c r="H97" s="236" t="s">
        <v>12</v>
      </c>
      <c r="I97" s="66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s="1" customFormat="1" ht="17.25" customHeight="1">
      <c r="A98" s="252"/>
      <c r="B98" s="67">
        <v>2018</v>
      </c>
      <c r="C98" s="63">
        <f t="shared" si="7"/>
        <v>26</v>
      </c>
      <c r="D98" s="63"/>
      <c r="E98" s="63"/>
      <c r="F98" s="70">
        <v>26</v>
      </c>
      <c r="G98" s="66"/>
      <c r="H98" s="237"/>
      <c r="I98" s="66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21" s="1" customFormat="1" ht="18.75" customHeight="1">
      <c r="A99" s="252"/>
      <c r="B99" s="62">
        <v>2019</v>
      </c>
      <c r="C99" s="63">
        <f t="shared" si="7"/>
        <v>186.929</v>
      </c>
      <c r="D99" s="63"/>
      <c r="E99" s="63"/>
      <c r="F99" s="70">
        <v>186.929</v>
      </c>
      <c r="G99" s="66"/>
      <c r="H99" s="237"/>
      <c r="I99" s="66"/>
      <c r="J99" s="3"/>
      <c r="K99" s="3"/>
      <c r="L99" s="3"/>
      <c r="M99" s="3"/>
      <c r="N99" s="3"/>
      <c r="O99" s="3"/>
      <c r="P99" s="3"/>
      <c r="Q99" s="3"/>
      <c r="R99" s="3"/>
      <c r="S99" s="3"/>
      <c r="U99" s="17"/>
    </row>
    <row r="100" spans="1:21" s="1" customFormat="1" ht="18" customHeight="1">
      <c r="A100" s="253"/>
      <c r="B100" s="62" t="s">
        <v>75</v>
      </c>
      <c r="C100" s="63">
        <f t="shared" si="7"/>
        <v>27.244</v>
      </c>
      <c r="D100" s="63"/>
      <c r="E100" s="63"/>
      <c r="F100" s="70">
        <v>27.244</v>
      </c>
      <c r="G100" s="66"/>
      <c r="H100" s="238"/>
      <c r="I100" s="66"/>
      <c r="J100" s="3"/>
      <c r="K100" s="3"/>
      <c r="L100" s="3"/>
      <c r="M100" s="3"/>
      <c r="N100" s="3"/>
      <c r="O100" s="3"/>
      <c r="P100" s="3"/>
      <c r="Q100" s="3"/>
      <c r="R100" s="3"/>
      <c r="S100" s="3"/>
      <c r="U100" s="7"/>
    </row>
    <row r="101" spans="1:19" s="1" customFormat="1" ht="18" customHeight="1">
      <c r="A101" s="253"/>
      <c r="B101" s="62" t="s">
        <v>79</v>
      </c>
      <c r="C101" s="63">
        <f t="shared" si="7"/>
        <v>80</v>
      </c>
      <c r="D101" s="63"/>
      <c r="E101" s="63"/>
      <c r="F101" s="70">
        <v>80</v>
      </c>
      <c r="G101" s="66"/>
      <c r="H101" s="238"/>
      <c r="I101" s="66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s="1" customFormat="1" ht="18" customHeight="1">
      <c r="A102" s="254"/>
      <c r="B102" s="62" t="s">
        <v>106</v>
      </c>
      <c r="C102" s="63">
        <f t="shared" si="7"/>
        <v>0</v>
      </c>
      <c r="D102" s="63"/>
      <c r="E102" s="63"/>
      <c r="F102" s="70">
        <v>0</v>
      </c>
      <c r="G102" s="66"/>
      <c r="H102" s="239"/>
      <c r="I102" s="66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s="1" customFormat="1" ht="18" customHeight="1">
      <c r="A103" s="255"/>
      <c r="B103" s="62" t="s">
        <v>117</v>
      </c>
      <c r="C103" s="63">
        <f t="shared" si="7"/>
        <v>0</v>
      </c>
      <c r="D103" s="63"/>
      <c r="E103" s="63"/>
      <c r="F103" s="70">
        <v>0</v>
      </c>
      <c r="G103" s="66"/>
      <c r="H103" s="240"/>
      <c r="I103" s="66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22" s="1" customFormat="1" ht="18" customHeight="1">
      <c r="A104" s="298" t="s">
        <v>119</v>
      </c>
      <c r="B104" s="62">
        <v>2017</v>
      </c>
      <c r="C104" s="63">
        <f aca="true" t="shared" si="8" ref="C104:C113">F104+E104+D104</f>
        <v>866.45</v>
      </c>
      <c r="D104" s="63"/>
      <c r="E104" s="63"/>
      <c r="F104" s="70">
        <v>866.45</v>
      </c>
      <c r="G104" s="66"/>
      <c r="H104" s="236" t="s">
        <v>12</v>
      </c>
      <c r="I104" s="66"/>
      <c r="J104" s="3"/>
      <c r="K104" s="3"/>
      <c r="L104" s="3"/>
      <c r="M104" s="3"/>
      <c r="N104" s="3"/>
      <c r="O104" s="3"/>
      <c r="P104" s="3"/>
      <c r="Q104" s="3"/>
      <c r="R104" s="3"/>
      <c r="S104" s="3"/>
      <c r="V104" s="7"/>
    </row>
    <row r="105" spans="1:22" s="1" customFormat="1" ht="15" customHeight="1">
      <c r="A105" s="299"/>
      <c r="B105" s="67">
        <v>2018</v>
      </c>
      <c r="C105" s="63">
        <f t="shared" si="8"/>
        <v>591.02021</v>
      </c>
      <c r="D105" s="63"/>
      <c r="E105" s="63"/>
      <c r="F105" s="70">
        <v>591.02021</v>
      </c>
      <c r="G105" s="66"/>
      <c r="H105" s="237"/>
      <c r="I105" s="66"/>
      <c r="J105" s="3"/>
      <c r="K105" s="3"/>
      <c r="L105" s="3"/>
      <c r="M105" s="3"/>
      <c r="N105" s="3"/>
      <c r="O105" s="3"/>
      <c r="P105" s="3"/>
      <c r="Q105" s="3"/>
      <c r="R105" s="3"/>
      <c r="S105" s="3"/>
      <c r="U105" s="7"/>
      <c r="V105" s="7"/>
    </row>
    <row r="106" spans="1:23" s="1" customFormat="1" ht="16.5" customHeight="1">
      <c r="A106" s="299"/>
      <c r="B106" s="62">
        <v>2019</v>
      </c>
      <c r="C106" s="63">
        <f t="shared" si="8"/>
        <v>576.60983</v>
      </c>
      <c r="D106" s="63"/>
      <c r="E106" s="63"/>
      <c r="F106" s="70">
        <v>576.60983</v>
      </c>
      <c r="G106" s="66"/>
      <c r="H106" s="237"/>
      <c r="I106" s="66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41"/>
      <c r="U106" s="7"/>
      <c r="V106" s="7"/>
      <c r="W106" s="16"/>
    </row>
    <row r="107" spans="1:22" s="1" customFormat="1" ht="19.5" customHeight="1">
      <c r="A107" s="300"/>
      <c r="B107" s="62" t="s">
        <v>75</v>
      </c>
      <c r="C107" s="63">
        <f t="shared" si="8"/>
        <v>20.882</v>
      </c>
      <c r="D107" s="63"/>
      <c r="E107" s="63"/>
      <c r="F107" s="70">
        <v>20.882</v>
      </c>
      <c r="G107" s="66"/>
      <c r="H107" s="238"/>
      <c r="I107" s="66"/>
      <c r="J107" s="3"/>
      <c r="K107" s="3"/>
      <c r="L107" s="3"/>
      <c r="M107" s="3"/>
      <c r="N107" s="3"/>
      <c r="O107" s="3"/>
      <c r="P107" s="3"/>
      <c r="Q107" s="3"/>
      <c r="R107" s="3"/>
      <c r="S107" s="3"/>
      <c r="V107" s="7"/>
    </row>
    <row r="108" spans="1:19" s="1" customFormat="1" ht="19.5" customHeight="1">
      <c r="A108" s="300"/>
      <c r="B108" s="62" t="s">
        <v>79</v>
      </c>
      <c r="C108" s="63">
        <f t="shared" si="8"/>
        <v>197.602</v>
      </c>
      <c r="D108" s="63"/>
      <c r="E108" s="63"/>
      <c r="F108" s="70">
        <v>197.602</v>
      </c>
      <c r="G108" s="66"/>
      <c r="H108" s="238"/>
      <c r="I108" s="66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22" s="1" customFormat="1" ht="15.75" customHeight="1">
      <c r="A109" s="301"/>
      <c r="B109" s="62" t="s">
        <v>106</v>
      </c>
      <c r="C109" s="63">
        <f t="shared" si="8"/>
        <v>0</v>
      </c>
      <c r="D109" s="63"/>
      <c r="E109" s="63"/>
      <c r="F109" s="70">
        <v>0</v>
      </c>
      <c r="G109" s="66"/>
      <c r="H109" s="239"/>
      <c r="I109" s="66"/>
      <c r="J109" s="3"/>
      <c r="K109" s="3"/>
      <c r="L109" s="3"/>
      <c r="M109" s="3"/>
      <c r="N109" s="3"/>
      <c r="O109" s="3"/>
      <c r="P109" s="3"/>
      <c r="Q109" s="3"/>
      <c r="R109" s="3"/>
      <c r="S109" s="3"/>
      <c r="V109" s="7"/>
    </row>
    <row r="110" spans="1:22" s="1" customFormat="1" ht="16.5" customHeight="1">
      <c r="A110" s="302"/>
      <c r="B110" s="62" t="s">
        <v>117</v>
      </c>
      <c r="C110" s="63">
        <f t="shared" si="8"/>
        <v>0</v>
      </c>
      <c r="D110" s="63"/>
      <c r="E110" s="63"/>
      <c r="F110" s="70">
        <v>0</v>
      </c>
      <c r="G110" s="66"/>
      <c r="H110" s="240"/>
      <c r="I110" s="66"/>
      <c r="J110" s="3"/>
      <c r="K110" s="3"/>
      <c r="L110" s="3"/>
      <c r="M110" s="3"/>
      <c r="N110" s="3"/>
      <c r="O110" s="3"/>
      <c r="P110" s="3"/>
      <c r="Q110" s="3"/>
      <c r="R110" s="3"/>
      <c r="S110" s="3"/>
      <c r="V110" s="7"/>
    </row>
    <row r="111" spans="1:22" s="1" customFormat="1" ht="20.25" customHeight="1">
      <c r="A111" s="251" t="s">
        <v>83</v>
      </c>
      <c r="B111" s="62">
        <v>2017</v>
      </c>
      <c r="C111" s="63">
        <f t="shared" si="8"/>
        <v>39.442</v>
      </c>
      <c r="D111" s="63"/>
      <c r="E111" s="63"/>
      <c r="F111" s="70">
        <v>39.442</v>
      </c>
      <c r="G111" s="65"/>
      <c r="H111" s="236" t="s">
        <v>12</v>
      </c>
      <c r="I111" s="66"/>
      <c r="J111" s="3"/>
      <c r="K111" s="3"/>
      <c r="L111" s="3"/>
      <c r="M111" s="3"/>
      <c r="N111" s="3"/>
      <c r="O111" s="3"/>
      <c r="P111" s="3"/>
      <c r="Q111" s="3"/>
      <c r="R111" s="3"/>
      <c r="S111" s="3"/>
      <c r="U111" s="7"/>
      <c r="V111" s="7"/>
    </row>
    <row r="112" spans="1:19" s="1" customFormat="1" ht="18" customHeight="1">
      <c r="A112" s="252"/>
      <c r="B112" s="67">
        <v>2018</v>
      </c>
      <c r="C112" s="63">
        <f t="shared" si="8"/>
        <v>0</v>
      </c>
      <c r="D112" s="63"/>
      <c r="E112" s="63"/>
      <c r="F112" s="70">
        <v>0</v>
      </c>
      <c r="G112" s="65"/>
      <c r="H112" s="237"/>
      <c r="I112" s="66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s="1" customFormat="1" ht="18" customHeight="1">
      <c r="A113" s="252"/>
      <c r="B113" s="62">
        <v>2019</v>
      </c>
      <c r="C113" s="63">
        <f t="shared" si="8"/>
        <v>0</v>
      </c>
      <c r="D113" s="63"/>
      <c r="E113" s="63"/>
      <c r="F113" s="70">
        <v>0</v>
      </c>
      <c r="G113" s="65"/>
      <c r="H113" s="237"/>
      <c r="I113" s="66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s="1" customFormat="1" ht="15.75" customHeight="1">
      <c r="A114" s="253"/>
      <c r="B114" s="62" t="s">
        <v>75</v>
      </c>
      <c r="C114" s="63">
        <f>F114+E114+D114</f>
        <v>0</v>
      </c>
      <c r="D114" s="63"/>
      <c r="E114" s="63"/>
      <c r="F114" s="70">
        <v>0</v>
      </c>
      <c r="G114" s="65"/>
      <c r="H114" s="238"/>
      <c r="I114" s="66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22" s="1" customFormat="1" ht="15.75" customHeight="1">
      <c r="A115" s="253"/>
      <c r="B115" s="62" t="s">
        <v>79</v>
      </c>
      <c r="C115" s="63">
        <f>F115+E115+D115</f>
        <v>0</v>
      </c>
      <c r="D115" s="63"/>
      <c r="E115" s="63"/>
      <c r="F115" s="70">
        <v>0</v>
      </c>
      <c r="G115" s="65"/>
      <c r="H115" s="238"/>
      <c r="I115" s="66"/>
      <c r="J115" s="3"/>
      <c r="K115" s="3"/>
      <c r="L115" s="3"/>
      <c r="M115" s="3"/>
      <c r="N115" s="3"/>
      <c r="O115" s="3"/>
      <c r="P115" s="3"/>
      <c r="Q115" s="3"/>
      <c r="R115" s="3"/>
      <c r="S115" s="3"/>
      <c r="V115" s="7"/>
    </row>
    <row r="116" spans="1:19" s="1" customFormat="1" ht="15" customHeight="1">
      <c r="A116" s="254"/>
      <c r="B116" s="62" t="s">
        <v>106</v>
      </c>
      <c r="C116" s="63">
        <f>F116+E116+D116</f>
        <v>0</v>
      </c>
      <c r="D116" s="63"/>
      <c r="E116" s="63"/>
      <c r="F116" s="70">
        <v>0</v>
      </c>
      <c r="G116" s="65"/>
      <c r="H116" s="239"/>
      <c r="I116" s="66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s="1" customFormat="1" ht="15" customHeight="1">
      <c r="A117" s="255"/>
      <c r="B117" s="62" t="s">
        <v>117</v>
      </c>
      <c r="C117" s="63">
        <f>F117+E117+D117</f>
        <v>0</v>
      </c>
      <c r="D117" s="63"/>
      <c r="E117" s="63"/>
      <c r="F117" s="70">
        <v>0</v>
      </c>
      <c r="G117" s="65"/>
      <c r="H117" s="240"/>
      <c r="I117" s="66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21" s="1" customFormat="1" ht="18" customHeight="1">
      <c r="A118" s="305" t="s">
        <v>84</v>
      </c>
      <c r="B118" s="62">
        <v>2017</v>
      </c>
      <c r="C118" s="63">
        <f>G118+F118+E118+D118</f>
        <v>588.0044</v>
      </c>
      <c r="D118" s="63"/>
      <c r="E118" s="63"/>
      <c r="F118" s="70">
        <v>588.0044</v>
      </c>
      <c r="G118" s="66"/>
      <c r="H118" s="236" t="s">
        <v>12</v>
      </c>
      <c r="I118" s="66"/>
      <c r="J118" s="3"/>
      <c r="K118" s="3"/>
      <c r="L118" s="3"/>
      <c r="M118" s="3"/>
      <c r="N118" s="3"/>
      <c r="O118" s="3"/>
      <c r="P118" s="3"/>
      <c r="Q118" s="3"/>
      <c r="R118" s="3"/>
      <c r="S118" s="3"/>
      <c r="U118" s="7"/>
    </row>
    <row r="119" spans="1:19" s="1" customFormat="1" ht="16.5" customHeight="1">
      <c r="A119" s="306"/>
      <c r="B119" s="67">
        <v>2018</v>
      </c>
      <c r="C119" s="63">
        <f aca="true" t="shared" si="9" ref="C119:C124">G119+F119+E119+D119</f>
        <v>0</v>
      </c>
      <c r="D119" s="63"/>
      <c r="E119" s="63"/>
      <c r="F119" s="70">
        <v>0</v>
      </c>
      <c r="G119" s="66"/>
      <c r="H119" s="237"/>
      <c r="I119" s="66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s="1" customFormat="1" ht="17.25" customHeight="1">
      <c r="A120" s="306"/>
      <c r="B120" s="62">
        <v>2019</v>
      </c>
      <c r="C120" s="63">
        <f t="shared" si="9"/>
        <v>0</v>
      </c>
      <c r="D120" s="63"/>
      <c r="E120" s="63"/>
      <c r="F120" s="70">
        <v>0</v>
      </c>
      <c r="G120" s="66"/>
      <c r="H120" s="237"/>
      <c r="I120" s="66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s="1" customFormat="1" ht="15.75" customHeight="1">
      <c r="A121" s="307"/>
      <c r="B121" s="62" t="s">
        <v>75</v>
      </c>
      <c r="C121" s="63">
        <f t="shared" si="9"/>
        <v>0</v>
      </c>
      <c r="D121" s="63"/>
      <c r="E121" s="63"/>
      <c r="F121" s="70">
        <v>0</v>
      </c>
      <c r="G121" s="66"/>
      <c r="H121" s="238"/>
      <c r="I121" s="66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s="1" customFormat="1" ht="15.75" customHeight="1">
      <c r="A122" s="307"/>
      <c r="B122" s="62" t="s">
        <v>79</v>
      </c>
      <c r="C122" s="63">
        <f t="shared" si="9"/>
        <v>0</v>
      </c>
      <c r="D122" s="63"/>
      <c r="E122" s="63"/>
      <c r="F122" s="70">
        <v>0</v>
      </c>
      <c r="G122" s="66"/>
      <c r="H122" s="238"/>
      <c r="I122" s="66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s="1" customFormat="1" ht="15" customHeight="1">
      <c r="A123" s="308"/>
      <c r="B123" s="62" t="s">
        <v>106</v>
      </c>
      <c r="C123" s="63">
        <f t="shared" si="9"/>
        <v>0</v>
      </c>
      <c r="D123" s="63"/>
      <c r="E123" s="63"/>
      <c r="F123" s="70">
        <v>0</v>
      </c>
      <c r="G123" s="66"/>
      <c r="H123" s="239"/>
      <c r="I123" s="66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s="1" customFormat="1" ht="15" customHeight="1">
      <c r="A124" s="309"/>
      <c r="B124" s="62" t="s">
        <v>117</v>
      </c>
      <c r="C124" s="63">
        <f t="shared" si="9"/>
        <v>0</v>
      </c>
      <c r="D124" s="63"/>
      <c r="E124" s="63"/>
      <c r="F124" s="70">
        <v>0</v>
      </c>
      <c r="G124" s="66"/>
      <c r="H124" s="240"/>
      <c r="I124" s="66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22" s="1" customFormat="1" ht="15" customHeight="1">
      <c r="A125" s="259" t="s">
        <v>116</v>
      </c>
      <c r="B125" s="62">
        <v>2017</v>
      </c>
      <c r="C125" s="63">
        <f aca="true" t="shared" si="10" ref="C125:C131">E125+F125</f>
        <v>1816.74414</v>
      </c>
      <c r="D125" s="63"/>
      <c r="E125" s="63"/>
      <c r="F125" s="70">
        <v>1816.74414</v>
      </c>
      <c r="G125" s="66"/>
      <c r="H125" s="236" t="s">
        <v>12</v>
      </c>
      <c r="I125" s="66"/>
      <c r="J125" s="3"/>
      <c r="K125" s="3"/>
      <c r="L125" s="3"/>
      <c r="M125" s="3"/>
      <c r="N125" s="3"/>
      <c r="O125" s="3"/>
      <c r="P125" s="3"/>
      <c r="Q125" s="3"/>
      <c r="R125" s="3"/>
      <c r="S125" s="3"/>
      <c r="U125" s="7"/>
      <c r="V125" s="7"/>
    </row>
    <row r="126" spans="1:19" s="1" customFormat="1" ht="13.5" customHeight="1">
      <c r="A126" s="260"/>
      <c r="B126" s="67">
        <v>2018</v>
      </c>
      <c r="C126" s="63">
        <f t="shared" si="10"/>
        <v>0</v>
      </c>
      <c r="D126" s="63"/>
      <c r="E126" s="63"/>
      <c r="F126" s="70">
        <v>0</v>
      </c>
      <c r="G126" s="66"/>
      <c r="H126" s="237"/>
      <c r="I126" s="66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23" s="1" customFormat="1" ht="16.5" customHeight="1">
      <c r="A127" s="260"/>
      <c r="B127" s="62">
        <v>2019</v>
      </c>
      <c r="C127" s="63">
        <f t="shared" si="10"/>
        <v>155.97519</v>
      </c>
      <c r="D127" s="63"/>
      <c r="E127" s="63"/>
      <c r="F127" s="79">
        <v>155.97519</v>
      </c>
      <c r="G127" s="66"/>
      <c r="H127" s="237"/>
      <c r="I127" s="66"/>
      <c r="J127" s="3"/>
      <c r="K127" s="3"/>
      <c r="L127" s="3"/>
      <c r="M127" s="3"/>
      <c r="N127" s="3"/>
      <c r="O127" s="3"/>
      <c r="P127" s="3"/>
      <c r="Q127" s="3"/>
      <c r="R127" s="3"/>
      <c r="S127" s="3"/>
      <c r="U127" s="7"/>
      <c r="W127" s="15"/>
    </row>
    <row r="128" spans="1:19" s="1" customFormat="1" ht="15.75" customHeight="1">
      <c r="A128" s="231"/>
      <c r="B128" s="62" t="s">
        <v>75</v>
      </c>
      <c r="C128" s="63">
        <f t="shared" si="10"/>
        <v>99.129</v>
      </c>
      <c r="D128" s="63"/>
      <c r="E128" s="63"/>
      <c r="F128" s="70">
        <v>99.129</v>
      </c>
      <c r="G128" s="66"/>
      <c r="H128" s="238"/>
      <c r="I128" s="66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s="1" customFormat="1" ht="15.75" customHeight="1">
      <c r="A129" s="231"/>
      <c r="B129" s="62" t="s">
        <v>79</v>
      </c>
      <c r="C129" s="63">
        <f t="shared" si="10"/>
        <v>0</v>
      </c>
      <c r="D129" s="63"/>
      <c r="E129" s="63"/>
      <c r="F129" s="70">
        <v>0</v>
      </c>
      <c r="G129" s="66"/>
      <c r="H129" s="238"/>
      <c r="I129" s="66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s="1" customFormat="1" ht="13.5" customHeight="1">
      <c r="A130" s="232"/>
      <c r="B130" s="62" t="s">
        <v>106</v>
      </c>
      <c r="C130" s="63">
        <f t="shared" si="10"/>
        <v>0</v>
      </c>
      <c r="D130" s="63"/>
      <c r="E130" s="63"/>
      <c r="F130" s="70">
        <v>0</v>
      </c>
      <c r="G130" s="66"/>
      <c r="H130" s="239"/>
      <c r="I130" s="66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s="1" customFormat="1" ht="13.5" customHeight="1">
      <c r="A131" s="233"/>
      <c r="B131" s="62" t="s">
        <v>117</v>
      </c>
      <c r="C131" s="63">
        <f t="shared" si="10"/>
        <v>0</v>
      </c>
      <c r="D131" s="63"/>
      <c r="E131" s="63"/>
      <c r="F131" s="70">
        <v>0</v>
      </c>
      <c r="G131" s="66"/>
      <c r="H131" s="240"/>
      <c r="I131" s="66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22" s="1" customFormat="1" ht="16.5" customHeight="1">
      <c r="A132" s="251" t="s">
        <v>85</v>
      </c>
      <c r="B132" s="62">
        <v>2017</v>
      </c>
      <c r="C132" s="63">
        <f aca="true" t="shared" si="11" ref="C132:C138">G132+F132+E132+D132</f>
        <v>135.143</v>
      </c>
      <c r="D132" s="63"/>
      <c r="E132" s="63"/>
      <c r="F132" s="70">
        <v>135.143</v>
      </c>
      <c r="G132" s="65"/>
      <c r="H132" s="236" t="s">
        <v>12</v>
      </c>
      <c r="I132" s="66"/>
      <c r="J132" s="3"/>
      <c r="K132" s="3"/>
      <c r="L132" s="3"/>
      <c r="M132" s="3"/>
      <c r="N132" s="3"/>
      <c r="O132" s="3"/>
      <c r="P132" s="3"/>
      <c r="Q132" s="3"/>
      <c r="R132" s="3"/>
      <c r="S132" s="3"/>
      <c r="V132" s="7"/>
    </row>
    <row r="133" spans="1:22" s="1" customFormat="1" ht="15" customHeight="1">
      <c r="A133" s="252"/>
      <c r="B133" s="67">
        <v>2018</v>
      </c>
      <c r="C133" s="63">
        <f t="shared" si="11"/>
        <v>615.6328</v>
      </c>
      <c r="D133" s="63"/>
      <c r="E133" s="63"/>
      <c r="F133" s="70">
        <v>615.6328</v>
      </c>
      <c r="G133" s="65"/>
      <c r="H133" s="237"/>
      <c r="I133" s="66"/>
      <c r="J133" s="3"/>
      <c r="K133" s="3"/>
      <c r="L133" s="3"/>
      <c r="M133" s="3"/>
      <c r="N133" s="3"/>
      <c r="O133" s="3"/>
      <c r="P133" s="3"/>
      <c r="Q133" s="3"/>
      <c r="R133" s="3"/>
      <c r="S133" s="3"/>
      <c r="U133" s="7"/>
      <c r="V133" s="7"/>
    </row>
    <row r="134" spans="1:19" s="1" customFormat="1" ht="16.5" customHeight="1">
      <c r="A134" s="252"/>
      <c r="B134" s="62">
        <v>2019</v>
      </c>
      <c r="C134" s="63">
        <f t="shared" si="11"/>
        <v>0</v>
      </c>
      <c r="D134" s="63"/>
      <c r="E134" s="63"/>
      <c r="F134" s="70">
        <v>0</v>
      </c>
      <c r="G134" s="65"/>
      <c r="H134" s="237"/>
      <c r="I134" s="66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s="1" customFormat="1" ht="15.75" customHeight="1">
      <c r="A135" s="253"/>
      <c r="B135" s="62" t="s">
        <v>75</v>
      </c>
      <c r="C135" s="63">
        <f t="shared" si="11"/>
        <v>0</v>
      </c>
      <c r="D135" s="63"/>
      <c r="E135" s="63"/>
      <c r="F135" s="70">
        <v>0</v>
      </c>
      <c r="G135" s="65"/>
      <c r="H135" s="238"/>
      <c r="I135" s="66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s="1" customFormat="1" ht="15.75" customHeight="1">
      <c r="A136" s="253"/>
      <c r="B136" s="62" t="s">
        <v>79</v>
      </c>
      <c r="C136" s="63">
        <f t="shared" si="11"/>
        <v>0</v>
      </c>
      <c r="D136" s="63"/>
      <c r="E136" s="63"/>
      <c r="F136" s="70">
        <v>0</v>
      </c>
      <c r="G136" s="65"/>
      <c r="H136" s="238"/>
      <c r="I136" s="66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s="1" customFormat="1" ht="17.25" customHeight="1">
      <c r="A137" s="254"/>
      <c r="B137" s="62" t="s">
        <v>106</v>
      </c>
      <c r="C137" s="63">
        <f t="shared" si="11"/>
        <v>0</v>
      </c>
      <c r="D137" s="63"/>
      <c r="E137" s="63"/>
      <c r="F137" s="70">
        <v>0</v>
      </c>
      <c r="G137" s="65"/>
      <c r="H137" s="239"/>
      <c r="I137" s="66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s="1" customFormat="1" ht="17.25" customHeight="1">
      <c r="A138" s="255"/>
      <c r="B138" s="62" t="s">
        <v>117</v>
      </c>
      <c r="C138" s="63">
        <f t="shared" si="11"/>
        <v>0</v>
      </c>
      <c r="D138" s="63"/>
      <c r="E138" s="63"/>
      <c r="F138" s="70">
        <v>0</v>
      </c>
      <c r="G138" s="65"/>
      <c r="H138" s="240"/>
      <c r="I138" s="66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22" s="1" customFormat="1" ht="16.5" customHeight="1">
      <c r="A139" s="251" t="s">
        <v>86</v>
      </c>
      <c r="B139" s="62">
        <v>2017</v>
      </c>
      <c r="C139" s="63">
        <f>F139+E139+D139</f>
        <v>35.02698</v>
      </c>
      <c r="D139" s="63"/>
      <c r="E139" s="63"/>
      <c r="F139" s="70">
        <v>35.02698</v>
      </c>
      <c r="G139" s="65"/>
      <c r="H139" s="236" t="s">
        <v>12</v>
      </c>
      <c r="I139" s="66"/>
      <c r="J139" s="3"/>
      <c r="K139" s="3"/>
      <c r="L139" s="3"/>
      <c r="M139" s="3"/>
      <c r="N139" s="3"/>
      <c r="O139" s="3"/>
      <c r="P139" s="3"/>
      <c r="Q139" s="3"/>
      <c r="R139" s="3"/>
      <c r="S139" s="3"/>
      <c r="V139" s="7"/>
    </row>
    <row r="140" spans="1:19" s="1" customFormat="1" ht="17.25" customHeight="1">
      <c r="A140" s="253"/>
      <c r="B140" s="67">
        <v>2018</v>
      </c>
      <c r="C140" s="63">
        <f aca="true" t="shared" si="12" ref="C140:C173">F140+E140+D140</f>
        <v>0</v>
      </c>
      <c r="D140" s="63"/>
      <c r="E140" s="63"/>
      <c r="F140" s="70">
        <v>0</v>
      </c>
      <c r="G140" s="65"/>
      <c r="H140" s="237"/>
      <c r="I140" s="66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s="1" customFormat="1" ht="15" customHeight="1">
      <c r="A141" s="253"/>
      <c r="B141" s="62">
        <v>2019</v>
      </c>
      <c r="C141" s="63">
        <f t="shared" si="12"/>
        <v>0</v>
      </c>
      <c r="D141" s="63"/>
      <c r="E141" s="63"/>
      <c r="F141" s="70">
        <v>0</v>
      </c>
      <c r="G141" s="65"/>
      <c r="H141" s="237"/>
      <c r="I141" s="66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s="1" customFormat="1" ht="17.25" customHeight="1">
      <c r="A142" s="253"/>
      <c r="B142" s="62" t="s">
        <v>75</v>
      </c>
      <c r="C142" s="63">
        <f t="shared" si="12"/>
        <v>0</v>
      </c>
      <c r="D142" s="63"/>
      <c r="E142" s="63"/>
      <c r="F142" s="70">
        <v>0</v>
      </c>
      <c r="G142" s="65"/>
      <c r="H142" s="238"/>
      <c r="I142" s="66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s="1" customFormat="1" ht="17.25" customHeight="1">
      <c r="A143" s="253"/>
      <c r="B143" s="62" t="s">
        <v>79</v>
      </c>
      <c r="C143" s="63">
        <f t="shared" si="12"/>
        <v>0</v>
      </c>
      <c r="D143" s="63"/>
      <c r="E143" s="63"/>
      <c r="F143" s="70">
        <v>0</v>
      </c>
      <c r="G143" s="65"/>
      <c r="H143" s="238"/>
      <c r="I143" s="66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s="1" customFormat="1" ht="15.75" customHeight="1">
      <c r="A144" s="254"/>
      <c r="B144" s="62" t="s">
        <v>106</v>
      </c>
      <c r="C144" s="63">
        <f t="shared" si="12"/>
        <v>0</v>
      </c>
      <c r="D144" s="63"/>
      <c r="E144" s="63"/>
      <c r="F144" s="70">
        <v>0</v>
      </c>
      <c r="G144" s="65"/>
      <c r="H144" s="239"/>
      <c r="I144" s="66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s="1" customFormat="1" ht="15.75" customHeight="1">
      <c r="A145" s="255"/>
      <c r="B145" s="62" t="s">
        <v>117</v>
      </c>
      <c r="C145" s="63">
        <f t="shared" si="12"/>
        <v>0</v>
      </c>
      <c r="D145" s="63"/>
      <c r="E145" s="63"/>
      <c r="F145" s="70">
        <v>0</v>
      </c>
      <c r="G145" s="65"/>
      <c r="H145" s="240"/>
      <c r="I145" s="66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22" s="1" customFormat="1" ht="17.25" customHeight="1">
      <c r="A146" s="251" t="s">
        <v>135</v>
      </c>
      <c r="B146" s="62">
        <v>2017</v>
      </c>
      <c r="C146" s="63">
        <f t="shared" si="12"/>
        <v>272.05896</v>
      </c>
      <c r="D146" s="63"/>
      <c r="E146" s="63"/>
      <c r="F146" s="70">
        <v>272.05896</v>
      </c>
      <c r="G146" s="66"/>
      <c r="H146" s="236" t="s">
        <v>12</v>
      </c>
      <c r="I146" s="66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7"/>
      <c r="V146" s="7"/>
    </row>
    <row r="147" spans="1:20" s="1" customFormat="1" ht="15.75" customHeight="1">
      <c r="A147" s="253"/>
      <c r="B147" s="67">
        <v>2018</v>
      </c>
      <c r="C147" s="63">
        <f t="shared" si="12"/>
        <v>647.48396</v>
      </c>
      <c r="D147" s="63"/>
      <c r="E147" s="63"/>
      <c r="F147" s="70">
        <v>647.48396</v>
      </c>
      <c r="G147" s="66"/>
      <c r="H147" s="237"/>
      <c r="I147" s="66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7"/>
    </row>
    <row r="148" spans="1:22" s="1" customFormat="1" ht="15.75" customHeight="1">
      <c r="A148" s="253"/>
      <c r="B148" s="62">
        <v>2019</v>
      </c>
      <c r="C148" s="63">
        <f t="shared" si="12"/>
        <v>696.15049</v>
      </c>
      <c r="D148" s="63"/>
      <c r="E148" s="63"/>
      <c r="F148" s="70">
        <v>696.15049</v>
      </c>
      <c r="G148" s="66"/>
      <c r="H148" s="237"/>
      <c r="I148" s="66"/>
      <c r="J148" s="3"/>
      <c r="K148" s="3"/>
      <c r="L148" s="3"/>
      <c r="M148" s="3"/>
      <c r="N148" s="3"/>
      <c r="O148" s="3"/>
      <c r="P148" s="3"/>
      <c r="Q148" s="3"/>
      <c r="R148" s="3"/>
      <c r="S148" s="3"/>
      <c r="V148" s="7"/>
    </row>
    <row r="149" spans="1:25" s="1" customFormat="1" ht="15" customHeight="1">
      <c r="A149" s="253"/>
      <c r="B149" s="62" t="s">
        <v>75</v>
      </c>
      <c r="C149" s="215">
        <f t="shared" si="12"/>
        <v>531.668</v>
      </c>
      <c r="D149" s="63"/>
      <c r="E149" s="63"/>
      <c r="F149" s="214">
        <v>531.668</v>
      </c>
      <c r="G149" s="66"/>
      <c r="H149" s="238"/>
      <c r="I149" s="66"/>
      <c r="J149" s="3"/>
      <c r="K149" s="3"/>
      <c r="L149" s="3"/>
      <c r="M149" s="3"/>
      <c r="N149" s="3"/>
      <c r="O149" s="3"/>
      <c r="P149" s="3"/>
      <c r="Q149" s="3"/>
      <c r="R149" s="3"/>
      <c r="S149" s="3"/>
      <c r="U149" s="14"/>
      <c r="V149" s="7"/>
      <c r="W149" s="7"/>
      <c r="X149" s="7"/>
      <c r="Y149" s="7"/>
    </row>
    <row r="150" spans="1:19" s="1" customFormat="1" ht="15" customHeight="1">
      <c r="A150" s="253"/>
      <c r="B150" s="62" t="s">
        <v>79</v>
      </c>
      <c r="C150" s="63">
        <f t="shared" si="12"/>
        <v>447.4603</v>
      </c>
      <c r="D150" s="63"/>
      <c r="E150" s="63"/>
      <c r="F150" s="70">
        <v>447.4603</v>
      </c>
      <c r="G150" s="66"/>
      <c r="H150" s="238"/>
      <c r="I150" s="66"/>
      <c r="J150" s="3"/>
      <c r="K150" s="3"/>
      <c r="L150" s="3"/>
      <c r="M150" s="3"/>
      <c r="N150" s="3"/>
      <c r="O150" s="3"/>
      <c r="P150" s="3"/>
      <c r="Q150" s="3"/>
      <c r="R150" s="3"/>
      <c r="S150" s="47"/>
    </row>
    <row r="151" spans="1:19" s="1" customFormat="1" ht="15.75" customHeight="1">
      <c r="A151" s="254"/>
      <c r="B151" s="62" t="s">
        <v>106</v>
      </c>
      <c r="C151" s="63">
        <f t="shared" si="12"/>
        <v>0</v>
      </c>
      <c r="D151" s="63"/>
      <c r="E151" s="63"/>
      <c r="F151" s="70">
        <v>0</v>
      </c>
      <c r="G151" s="66"/>
      <c r="H151" s="239"/>
      <c r="I151" s="66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s="1" customFormat="1" ht="15.75" customHeight="1">
      <c r="A152" s="255"/>
      <c r="B152" s="62" t="s">
        <v>117</v>
      </c>
      <c r="C152" s="63">
        <f t="shared" si="12"/>
        <v>0</v>
      </c>
      <c r="D152" s="63"/>
      <c r="E152" s="63"/>
      <c r="F152" s="70">
        <v>0</v>
      </c>
      <c r="G152" s="66"/>
      <c r="H152" s="240"/>
      <c r="I152" s="66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26" s="1" customFormat="1" ht="17.25" customHeight="1">
      <c r="A153" s="259" t="s">
        <v>87</v>
      </c>
      <c r="B153" s="62">
        <v>2017</v>
      </c>
      <c r="C153" s="63">
        <f t="shared" si="12"/>
        <v>304.792</v>
      </c>
      <c r="D153" s="63"/>
      <c r="E153" s="63"/>
      <c r="F153" s="70">
        <v>304.792</v>
      </c>
      <c r="G153" s="66"/>
      <c r="H153" s="236" t="s">
        <v>12</v>
      </c>
      <c r="I153" s="66"/>
      <c r="J153" s="3"/>
      <c r="K153" s="3"/>
      <c r="L153" s="3"/>
      <c r="M153" s="3"/>
      <c r="N153" s="3"/>
      <c r="O153" s="3"/>
      <c r="P153" s="3"/>
      <c r="Q153" s="3"/>
      <c r="R153" s="3"/>
      <c r="S153" s="3"/>
      <c r="V153" s="7"/>
      <c r="Z153" s="7"/>
    </row>
    <row r="154" spans="1:22" s="1" customFormat="1" ht="15" customHeight="1">
      <c r="A154" s="231"/>
      <c r="B154" s="67">
        <v>2018</v>
      </c>
      <c r="C154" s="63">
        <f t="shared" si="12"/>
        <v>296.599</v>
      </c>
      <c r="D154" s="63"/>
      <c r="E154" s="63"/>
      <c r="F154" s="70">
        <v>296.599</v>
      </c>
      <c r="G154" s="66"/>
      <c r="H154" s="237"/>
      <c r="I154" s="66"/>
      <c r="J154" s="3"/>
      <c r="K154" s="3"/>
      <c r="L154" s="3"/>
      <c r="M154" s="3"/>
      <c r="N154" s="3"/>
      <c r="O154" s="3"/>
      <c r="P154" s="3"/>
      <c r="Q154" s="3"/>
      <c r="R154" s="3"/>
      <c r="S154" s="3"/>
      <c r="U154" s="7"/>
      <c r="V154" s="7"/>
    </row>
    <row r="155" spans="1:19" s="1" customFormat="1" ht="18.75" customHeight="1">
      <c r="A155" s="231"/>
      <c r="B155" s="62">
        <v>2019</v>
      </c>
      <c r="C155" s="63">
        <f t="shared" si="12"/>
        <v>0</v>
      </c>
      <c r="D155" s="63"/>
      <c r="E155" s="63"/>
      <c r="F155" s="70">
        <v>0</v>
      </c>
      <c r="G155" s="66"/>
      <c r="H155" s="237"/>
      <c r="I155" s="66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s="1" customFormat="1" ht="18.75" customHeight="1">
      <c r="A156" s="231"/>
      <c r="B156" s="62" t="s">
        <v>75</v>
      </c>
      <c r="C156" s="63">
        <f t="shared" si="12"/>
        <v>0</v>
      </c>
      <c r="D156" s="63"/>
      <c r="E156" s="63"/>
      <c r="F156" s="70">
        <v>0</v>
      </c>
      <c r="G156" s="66"/>
      <c r="H156" s="238"/>
      <c r="I156" s="66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s="1" customFormat="1" ht="18.75" customHeight="1">
      <c r="A157" s="231"/>
      <c r="B157" s="62" t="s">
        <v>79</v>
      </c>
      <c r="C157" s="63">
        <f t="shared" si="12"/>
        <v>0</v>
      </c>
      <c r="D157" s="63"/>
      <c r="E157" s="63"/>
      <c r="F157" s="70">
        <v>0</v>
      </c>
      <c r="G157" s="66"/>
      <c r="H157" s="238"/>
      <c r="I157" s="66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s="1" customFormat="1" ht="18" customHeight="1">
      <c r="A158" s="232"/>
      <c r="B158" s="62" t="s">
        <v>106</v>
      </c>
      <c r="C158" s="63">
        <f>F158+E158+D158</f>
        <v>0</v>
      </c>
      <c r="D158" s="63"/>
      <c r="E158" s="63"/>
      <c r="F158" s="70">
        <v>0</v>
      </c>
      <c r="G158" s="66"/>
      <c r="H158" s="239"/>
      <c r="I158" s="66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s="1" customFormat="1" ht="16.5" customHeight="1">
      <c r="A159" s="233"/>
      <c r="B159" s="62" t="s">
        <v>117</v>
      </c>
      <c r="C159" s="63">
        <f>F159+E159+D159</f>
        <v>0</v>
      </c>
      <c r="D159" s="63"/>
      <c r="E159" s="63"/>
      <c r="F159" s="70">
        <v>0</v>
      </c>
      <c r="G159" s="66"/>
      <c r="H159" s="240"/>
      <c r="I159" s="66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s="1" customFormat="1" ht="19.5" customHeight="1">
      <c r="A160" s="259" t="s">
        <v>111</v>
      </c>
      <c r="B160" s="62">
        <v>2017</v>
      </c>
      <c r="C160" s="63">
        <f t="shared" si="12"/>
        <v>0</v>
      </c>
      <c r="D160" s="63"/>
      <c r="E160" s="63"/>
      <c r="F160" s="70">
        <v>0</v>
      </c>
      <c r="G160" s="66"/>
      <c r="H160" s="236" t="s">
        <v>12</v>
      </c>
      <c r="I160" s="66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22" s="1" customFormat="1" ht="18" customHeight="1">
      <c r="A161" s="231"/>
      <c r="B161" s="67">
        <v>2018</v>
      </c>
      <c r="C161" s="63">
        <f t="shared" si="12"/>
        <v>0</v>
      </c>
      <c r="D161" s="63"/>
      <c r="E161" s="63"/>
      <c r="F161" s="70">
        <v>0</v>
      </c>
      <c r="G161" s="66"/>
      <c r="H161" s="237"/>
      <c r="I161" s="66"/>
      <c r="J161" s="3"/>
      <c r="K161" s="3"/>
      <c r="L161" s="3"/>
      <c r="M161" s="3"/>
      <c r="N161" s="3"/>
      <c r="O161" s="3"/>
      <c r="P161" s="3"/>
      <c r="Q161" s="3"/>
      <c r="R161" s="3"/>
      <c r="S161" s="3"/>
      <c r="U161" s="7"/>
      <c r="V161" s="7"/>
    </row>
    <row r="162" spans="1:19" s="1" customFormat="1" ht="18.75" customHeight="1">
      <c r="A162" s="231"/>
      <c r="B162" s="62">
        <v>2019</v>
      </c>
      <c r="C162" s="63">
        <f t="shared" si="12"/>
        <v>0</v>
      </c>
      <c r="D162" s="63"/>
      <c r="E162" s="63"/>
      <c r="F162" s="70">
        <v>0</v>
      </c>
      <c r="G162" s="66"/>
      <c r="H162" s="237"/>
      <c r="I162" s="66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25" s="1" customFormat="1" ht="18" customHeight="1">
      <c r="A163" s="231"/>
      <c r="B163" s="62" t="s">
        <v>75</v>
      </c>
      <c r="C163" s="63">
        <f t="shared" si="12"/>
        <v>369.54974</v>
      </c>
      <c r="D163" s="63"/>
      <c r="E163" s="63"/>
      <c r="F163" s="70">
        <v>369.54974</v>
      </c>
      <c r="G163" s="66"/>
      <c r="H163" s="238"/>
      <c r="I163" s="66"/>
      <c r="J163" s="3"/>
      <c r="K163" s="3"/>
      <c r="L163" s="3"/>
      <c r="M163" s="3"/>
      <c r="N163" s="3"/>
      <c r="O163" s="3"/>
      <c r="P163" s="3"/>
      <c r="Q163" s="3"/>
      <c r="R163" s="3"/>
      <c r="S163" s="3"/>
      <c r="Y163" s="7"/>
    </row>
    <row r="164" spans="1:19" s="1" customFormat="1" ht="18" customHeight="1">
      <c r="A164" s="231"/>
      <c r="B164" s="62" t="s">
        <v>79</v>
      </c>
      <c r="C164" s="63">
        <f t="shared" si="12"/>
        <v>0</v>
      </c>
      <c r="D164" s="63"/>
      <c r="E164" s="63"/>
      <c r="F164" s="70">
        <v>0</v>
      </c>
      <c r="G164" s="66"/>
      <c r="H164" s="238"/>
      <c r="I164" s="66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s="1" customFormat="1" ht="18" customHeight="1">
      <c r="A165" s="232"/>
      <c r="B165" s="62" t="s">
        <v>106</v>
      </c>
      <c r="C165" s="63">
        <f t="shared" si="12"/>
        <v>0</v>
      </c>
      <c r="D165" s="63"/>
      <c r="E165" s="63"/>
      <c r="F165" s="70">
        <v>0</v>
      </c>
      <c r="G165" s="66"/>
      <c r="H165" s="239"/>
      <c r="I165" s="66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s="1" customFormat="1" ht="18" customHeight="1">
      <c r="A166" s="233"/>
      <c r="B166" s="62" t="s">
        <v>117</v>
      </c>
      <c r="C166" s="63">
        <f t="shared" si="12"/>
        <v>0</v>
      </c>
      <c r="D166" s="63"/>
      <c r="E166" s="63"/>
      <c r="F166" s="70">
        <v>0</v>
      </c>
      <c r="G166" s="66"/>
      <c r="H166" s="240"/>
      <c r="I166" s="66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s="1" customFormat="1" ht="17.25" customHeight="1">
      <c r="A167" s="259" t="s">
        <v>136</v>
      </c>
      <c r="B167" s="62">
        <v>2017</v>
      </c>
      <c r="C167" s="63">
        <f t="shared" si="12"/>
        <v>0</v>
      </c>
      <c r="D167" s="63"/>
      <c r="E167" s="63"/>
      <c r="F167" s="70">
        <v>0</v>
      </c>
      <c r="G167" s="66"/>
      <c r="H167" s="236" t="s">
        <v>12</v>
      </c>
      <c r="I167" s="66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22" s="1" customFormat="1" ht="18.75" customHeight="1">
      <c r="A168" s="231"/>
      <c r="B168" s="67">
        <v>2018</v>
      </c>
      <c r="C168" s="63">
        <f t="shared" si="12"/>
        <v>760.077</v>
      </c>
      <c r="D168" s="63"/>
      <c r="E168" s="63"/>
      <c r="F168" s="70">
        <v>760.077</v>
      </c>
      <c r="G168" s="66"/>
      <c r="H168" s="237"/>
      <c r="I168" s="66"/>
      <c r="J168" s="3"/>
      <c r="K168" s="3"/>
      <c r="L168" s="3"/>
      <c r="M168" s="3"/>
      <c r="N168" s="3"/>
      <c r="O168" s="3"/>
      <c r="P168" s="3"/>
      <c r="Q168" s="3"/>
      <c r="R168" s="3"/>
      <c r="S168" s="3"/>
      <c r="V168" s="7"/>
    </row>
    <row r="169" spans="1:19" s="1" customFormat="1" ht="15" customHeight="1">
      <c r="A169" s="231"/>
      <c r="B169" s="62">
        <v>2019</v>
      </c>
      <c r="C169" s="63">
        <f t="shared" si="12"/>
        <v>141.8636</v>
      </c>
      <c r="D169" s="63"/>
      <c r="E169" s="63"/>
      <c r="F169" s="70">
        <v>141.8636</v>
      </c>
      <c r="G169" s="66"/>
      <c r="H169" s="237"/>
      <c r="I169" s="66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20" s="1" customFormat="1" ht="18" customHeight="1">
      <c r="A170" s="231"/>
      <c r="B170" s="62" t="s">
        <v>75</v>
      </c>
      <c r="C170" s="63">
        <f t="shared" si="12"/>
        <v>34.011</v>
      </c>
      <c r="D170" s="63"/>
      <c r="E170" s="63"/>
      <c r="F170" s="70">
        <v>34.011</v>
      </c>
      <c r="G170" s="66"/>
      <c r="H170" s="238"/>
      <c r="I170" s="66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7"/>
    </row>
    <row r="171" spans="1:19" s="1" customFormat="1" ht="18" customHeight="1">
      <c r="A171" s="231"/>
      <c r="B171" s="62" t="s">
        <v>79</v>
      </c>
      <c r="C171" s="63">
        <f t="shared" si="12"/>
        <v>117.536</v>
      </c>
      <c r="D171" s="63"/>
      <c r="E171" s="63"/>
      <c r="F171" s="70">
        <v>117.536</v>
      </c>
      <c r="G171" s="66"/>
      <c r="H171" s="238"/>
      <c r="I171" s="66"/>
      <c r="J171" s="3"/>
      <c r="K171" s="3"/>
      <c r="L171" s="3"/>
      <c r="M171" s="3"/>
      <c r="N171" s="3"/>
      <c r="O171" s="3"/>
      <c r="P171" s="3"/>
      <c r="Q171" s="3"/>
      <c r="R171" s="3"/>
      <c r="S171" s="47"/>
    </row>
    <row r="172" spans="1:19" s="1" customFormat="1" ht="18" customHeight="1">
      <c r="A172" s="232"/>
      <c r="B172" s="62" t="s">
        <v>106</v>
      </c>
      <c r="C172" s="63">
        <f t="shared" si="12"/>
        <v>0</v>
      </c>
      <c r="D172" s="63"/>
      <c r="E172" s="63"/>
      <c r="F172" s="70">
        <v>0</v>
      </c>
      <c r="G172" s="66"/>
      <c r="H172" s="239"/>
      <c r="I172" s="66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s="1" customFormat="1" ht="16.5" customHeight="1">
      <c r="A173" s="233"/>
      <c r="B173" s="62" t="s">
        <v>117</v>
      </c>
      <c r="C173" s="63">
        <f t="shared" si="12"/>
        <v>0</v>
      </c>
      <c r="D173" s="63"/>
      <c r="E173" s="63"/>
      <c r="F173" s="70">
        <v>0</v>
      </c>
      <c r="G173" s="66"/>
      <c r="H173" s="240"/>
      <c r="I173" s="66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s="1" customFormat="1" ht="16.5" customHeight="1">
      <c r="A174" s="259" t="s">
        <v>131</v>
      </c>
      <c r="B174" s="62">
        <v>2017</v>
      </c>
      <c r="C174" s="63">
        <f>F174+E174+D175</f>
        <v>0</v>
      </c>
      <c r="D174" s="63"/>
      <c r="E174" s="63"/>
      <c r="F174" s="70">
        <v>0</v>
      </c>
      <c r="G174" s="66"/>
      <c r="H174" s="236" t="s">
        <v>12</v>
      </c>
      <c r="I174" s="66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22" s="1" customFormat="1" ht="16.5" customHeight="1">
      <c r="A175" s="231"/>
      <c r="B175" s="67">
        <v>2018</v>
      </c>
      <c r="C175" s="63">
        <f>F175+E175+D176</f>
        <v>0</v>
      </c>
      <c r="D175" s="63"/>
      <c r="E175" s="63"/>
      <c r="F175" s="70">
        <v>0</v>
      </c>
      <c r="G175" s="66"/>
      <c r="H175" s="237"/>
      <c r="I175" s="66"/>
      <c r="J175" s="3"/>
      <c r="K175" s="3"/>
      <c r="L175" s="3"/>
      <c r="M175" s="3"/>
      <c r="N175" s="3"/>
      <c r="O175" s="3"/>
      <c r="P175" s="3"/>
      <c r="Q175" s="3"/>
      <c r="R175" s="3"/>
      <c r="S175" s="3"/>
      <c r="V175" s="7"/>
    </row>
    <row r="176" spans="1:23" s="1" customFormat="1" ht="16.5" customHeight="1">
      <c r="A176" s="231"/>
      <c r="B176" s="62">
        <v>2019</v>
      </c>
      <c r="C176" s="63">
        <f>F176+E176+D177</f>
        <v>431.37324</v>
      </c>
      <c r="D176" s="63"/>
      <c r="E176" s="63"/>
      <c r="F176" s="70">
        <v>431.37324</v>
      </c>
      <c r="G176" s="66"/>
      <c r="H176" s="237"/>
      <c r="I176" s="66"/>
      <c r="J176" s="3"/>
      <c r="K176" s="3"/>
      <c r="L176" s="3"/>
      <c r="M176" s="3"/>
      <c r="N176" s="3"/>
      <c r="O176" s="3"/>
      <c r="P176" s="3"/>
      <c r="Q176" s="3"/>
      <c r="R176" s="3"/>
      <c r="S176" s="3"/>
      <c r="U176" s="7"/>
      <c r="V176" s="7"/>
      <c r="W176" s="38"/>
    </row>
    <row r="177" spans="1:24" s="1" customFormat="1" ht="16.5" customHeight="1">
      <c r="A177" s="231"/>
      <c r="B177" s="62" t="s">
        <v>75</v>
      </c>
      <c r="C177" s="63">
        <f>F177+E177+D179</f>
        <v>0</v>
      </c>
      <c r="D177" s="63"/>
      <c r="E177" s="63"/>
      <c r="F177" s="70">
        <v>0</v>
      </c>
      <c r="G177" s="66"/>
      <c r="H177" s="238"/>
      <c r="I177" s="66"/>
      <c r="J177" s="3"/>
      <c r="K177" s="3"/>
      <c r="L177" s="3"/>
      <c r="M177" s="3"/>
      <c r="N177" s="3"/>
      <c r="O177" s="3"/>
      <c r="P177" s="3"/>
      <c r="Q177" s="3"/>
      <c r="R177" s="3"/>
      <c r="S177" s="3"/>
      <c r="W177" s="15"/>
      <c r="X177" s="15"/>
    </row>
    <row r="178" spans="1:24" s="1" customFormat="1" ht="16.5" customHeight="1">
      <c r="A178" s="231"/>
      <c r="B178" s="62" t="s">
        <v>79</v>
      </c>
      <c r="C178" s="63">
        <f>F178+E178+D195</f>
        <v>0</v>
      </c>
      <c r="D178" s="63"/>
      <c r="E178" s="63"/>
      <c r="F178" s="70">
        <v>0</v>
      </c>
      <c r="G178" s="66"/>
      <c r="H178" s="238"/>
      <c r="I178" s="66"/>
      <c r="J178" s="3"/>
      <c r="K178" s="3"/>
      <c r="L178" s="3"/>
      <c r="M178" s="3"/>
      <c r="N178" s="3"/>
      <c r="O178" s="3"/>
      <c r="P178" s="3"/>
      <c r="Q178" s="3"/>
      <c r="R178" s="3"/>
      <c r="S178" s="3"/>
      <c r="W178" s="15"/>
      <c r="X178" s="15"/>
    </row>
    <row r="179" spans="1:19" s="1" customFormat="1" ht="16.5" customHeight="1">
      <c r="A179" s="232"/>
      <c r="B179" s="62" t="s">
        <v>106</v>
      </c>
      <c r="C179" s="63">
        <f>F179+E179+D195</f>
        <v>0</v>
      </c>
      <c r="D179" s="63"/>
      <c r="E179" s="63"/>
      <c r="F179" s="70">
        <v>0</v>
      </c>
      <c r="G179" s="66"/>
      <c r="H179" s="239"/>
      <c r="I179" s="66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s="1" customFormat="1" ht="16.5" customHeight="1">
      <c r="A180" s="233"/>
      <c r="B180" s="62" t="s">
        <v>117</v>
      </c>
      <c r="C180" s="63">
        <f>F180+E180+D196</f>
        <v>0</v>
      </c>
      <c r="D180" s="63"/>
      <c r="E180" s="63"/>
      <c r="F180" s="70">
        <v>0</v>
      </c>
      <c r="G180" s="66"/>
      <c r="H180" s="240"/>
      <c r="I180" s="66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s="1" customFormat="1" ht="16.5" customHeight="1">
      <c r="A181" s="259" t="s">
        <v>132</v>
      </c>
      <c r="B181" s="62">
        <v>2017</v>
      </c>
      <c r="C181" s="63">
        <f aca="true" t="shared" si="13" ref="C181:C194">G181+F181+E181+D181</f>
        <v>0</v>
      </c>
      <c r="D181" s="63"/>
      <c r="E181" s="63"/>
      <c r="F181" s="70">
        <v>0</v>
      </c>
      <c r="G181" s="66"/>
      <c r="H181" s="236" t="s">
        <v>12</v>
      </c>
      <c r="I181" s="66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s="1" customFormat="1" ht="16.5" customHeight="1">
      <c r="A182" s="231"/>
      <c r="B182" s="67">
        <v>2018</v>
      </c>
      <c r="C182" s="63">
        <f t="shared" si="13"/>
        <v>0</v>
      </c>
      <c r="D182" s="63"/>
      <c r="E182" s="63"/>
      <c r="F182" s="70">
        <v>0</v>
      </c>
      <c r="G182" s="66"/>
      <c r="H182" s="237"/>
      <c r="I182" s="66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s="1" customFormat="1" ht="16.5" customHeight="1">
      <c r="A183" s="231"/>
      <c r="B183" s="62">
        <v>2019</v>
      </c>
      <c r="C183" s="63">
        <f t="shared" si="13"/>
        <v>0</v>
      </c>
      <c r="D183" s="63"/>
      <c r="E183" s="63"/>
      <c r="F183" s="70">
        <v>0</v>
      </c>
      <c r="G183" s="66"/>
      <c r="H183" s="237"/>
      <c r="I183" s="66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s="1" customFormat="1" ht="16.5" customHeight="1">
      <c r="A184" s="231"/>
      <c r="B184" s="62" t="s">
        <v>75</v>
      </c>
      <c r="C184" s="63">
        <f t="shared" si="13"/>
        <v>0</v>
      </c>
      <c r="D184" s="63"/>
      <c r="E184" s="63"/>
      <c r="F184" s="70">
        <v>0</v>
      </c>
      <c r="G184" s="66"/>
      <c r="H184" s="238"/>
      <c r="I184" s="66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s="1" customFormat="1" ht="16.5" customHeight="1">
      <c r="A185" s="231"/>
      <c r="B185" s="62" t="s">
        <v>79</v>
      </c>
      <c r="C185" s="63">
        <f t="shared" si="13"/>
        <v>3680.4</v>
      </c>
      <c r="D185" s="63"/>
      <c r="E185" s="63"/>
      <c r="F185" s="70">
        <v>3680.4</v>
      </c>
      <c r="G185" s="66"/>
      <c r="H185" s="238"/>
      <c r="I185" s="66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s="1" customFormat="1" ht="16.5" customHeight="1">
      <c r="A186" s="232"/>
      <c r="B186" s="62" t="s">
        <v>106</v>
      </c>
      <c r="C186" s="63">
        <f t="shared" si="13"/>
        <v>0</v>
      </c>
      <c r="D186" s="63"/>
      <c r="E186" s="63"/>
      <c r="F186" s="70">
        <v>0</v>
      </c>
      <c r="G186" s="66"/>
      <c r="H186" s="239"/>
      <c r="I186" s="66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s="1" customFormat="1" ht="16.5" customHeight="1">
      <c r="A187" s="233"/>
      <c r="B187" s="62" t="s">
        <v>117</v>
      </c>
      <c r="C187" s="63">
        <f t="shared" si="13"/>
        <v>0</v>
      </c>
      <c r="D187" s="63"/>
      <c r="E187" s="63"/>
      <c r="F187" s="70">
        <v>0</v>
      </c>
      <c r="G187" s="66"/>
      <c r="H187" s="240"/>
      <c r="I187" s="66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s="1" customFormat="1" ht="16.5" customHeight="1">
      <c r="A188" s="259" t="s">
        <v>141</v>
      </c>
      <c r="B188" s="62">
        <v>2017</v>
      </c>
      <c r="C188" s="63">
        <f t="shared" si="13"/>
        <v>0</v>
      </c>
      <c r="D188" s="63"/>
      <c r="E188" s="63"/>
      <c r="F188" s="70">
        <v>0</v>
      </c>
      <c r="G188" s="66"/>
      <c r="H188" s="236" t="s">
        <v>12</v>
      </c>
      <c r="I188" s="66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s="1" customFormat="1" ht="16.5" customHeight="1">
      <c r="A189" s="231"/>
      <c r="B189" s="67">
        <v>2018</v>
      </c>
      <c r="C189" s="63">
        <f t="shared" si="13"/>
        <v>0</v>
      </c>
      <c r="D189" s="63"/>
      <c r="E189" s="63"/>
      <c r="F189" s="70">
        <v>0</v>
      </c>
      <c r="G189" s="66"/>
      <c r="H189" s="237"/>
      <c r="I189" s="66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s="1" customFormat="1" ht="16.5" customHeight="1">
      <c r="A190" s="231"/>
      <c r="B190" s="62">
        <v>2019</v>
      </c>
      <c r="C190" s="63">
        <f t="shared" si="13"/>
        <v>0</v>
      </c>
      <c r="D190" s="63"/>
      <c r="E190" s="63"/>
      <c r="F190" s="70">
        <v>0</v>
      </c>
      <c r="G190" s="66"/>
      <c r="H190" s="237"/>
      <c r="I190" s="66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s="1" customFormat="1" ht="16.5" customHeight="1">
      <c r="A191" s="231"/>
      <c r="B191" s="62" t="s">
        <v>75</v>
      </c>
      <c r="C191" s="63">
        <f t="shared" si="13"/>
        <v>0</v>
      </c>
      <c r="D191" s="63"/>
      <c r="E191" s="63"/>
      <c r="F191" s="70">
        <v>0</v>
      </c>
      <c r="G191" s="66"/>
      <c r="H191" s="238"/>
      <c r="I191" s="66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s="1" customFormat="1" ht="16.5" customHeight="1">
      <c r="A192" s="231"/>
      <c r="B192" s="62" t="s">
        <v>79</v>
      </c>
      <c r="C192" s="63">
        <f t="shared" si="13"/>
        <v>256.447</v>
      </c>
      <c r="D192" s="63"/>
      <c r="E192" s="63"/>
      <c r="F192" s="70">
        <v>256.447</v>
      </c>
      <c r="G192" s="66"/>
      <c r="H192" s="238"/>
      <c r="I192" s="66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s="1" customFormat="1" ht="16.5" customHeight="1">
      <c r="A193" s="232"/>
      <c r="B193" s="62" t="s">
        <v>106</v>
      </c>
      <c r="C193" s="63">
        <f t="shared" si="13"/>
        <v>0</v>
      </c>
      <c r="D193" s="63"/>
      <c r="E193" s="63"/>
      <c r="F193" s="70">
        <v>0</v>
      </c>
      <c r="G193" s="66"/>
      <c r="H193" s="239"/>
      <c r="I193" s="66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s="1" customFormat="1" ht="16.5" customHeight="1">
      <c r="A194" s="233"/>
      <c r="B194" s="62" t="s">
        <v>117</v>
      </c>
      <c r="C194" s="63">
        <f t="shared" si="13"/>
        <v>0</v>
      </c>
      <c r="D194" s="63"/>
      <c r="E194" s="63"/>
      <c r="F194" s="70">
        <v>0</v>
      </c>
      <c r="G194" s="66"/>
      <c r="H194" s="240"/>
      <c r="I194" s="66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s="1" customFormat="1" ht="15.75" customHeight="1">
      <c r="A195" s="71" t="s">
        <v>14</v>
      </c>
      <c r="B195" s="62"/>
      <c r="C195" s="63"/>
      <c r="D195" s="63"/>
      <c r="E195" s="63"/>
      <c r="F195" s="70"/>
      <c r="G195" s="65"/>
      <c r="H195" s="81"/>
      <c r="I195" s="66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s="1" customFormat="1" ht="15.75" customHeight="1">
      <c r="A196" s="82"/>
      <c r="B196" s="62">
        <v>2017</v>
      </c>
      <c r="C196" s="63">
        <f aca="true" t="shared" si="14" ref="C196:C203">G196+F196+E196+D196</f>
        <v>4241.6356000000005</v>
      </c>
      <c r="D196" s="63"/>
      <c r="E196" s="63"/>
      <c r="F196" s="63">
        <f>F90+F97+F104+F111+F118+F125+F132+F139+F146+F153+F160+F167+F174+F181+F188</f>
        <v>4241.6356000000005</v>
      </c>
      <c r="G196" s="65"/>
      <c r="H196" s="81"/>
      <c r="I196" s="66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s="1" customFormat="1" ht="15" customHeight="1">
      <c r="A197" s="82"/>
      <c r="B197" s="67">
        <v>2018</v>
      </c>
      <c r="C197" s="63">
        <f t="shared" si="14"/>
        <v>3005.6769700000004</v>
      </c>
      <c r="D197" s="63"/>
      <c r="E197" s="63"/>
      <c r="F197" s="63">
        <f aca="true" t="shared" si="15" ref="F197:F202">F91+F98+F105+F112+F119+F126+F133+F140+F147+F154+F161+F168+F175+F182+F189</f>
        <v>3005.6769700000004</v>
      </c>
      <c r="G197" s="65"/>
      <c r="H197" s="81"/>
      <c r="I197" s="66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s="1" customFormat="1" ht="15.75" customHeight="1">
      <c r="A198" s="82"/>
      <c r="B198" s="62">
        <v>2019</v>
      </c>
      <c r="C198" s="63">
        <f t="shared" si="14"/>
        <v>2282.38135</v>
      </c>
      <c r="D198" s="63"/>
      <c r="E198" s="63"/>
      <c r="F198" s="63">
        <f t="shared" si="15"/>
        <v>2282.38135</v>
      </c>
      <c r="G198" s="83"/>
      <c r="H198" s="81"/>
      <c r="I198" s="84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s="1" customFormat="1" ht="15.75" customHeight="1">
      <c r="A199" s="82"/>
      <c r="B199" s="62" t="s">
        <v>75</v>
      </c>
      <c r="C199" s="63">
        <f t="shared" si="14"/>
        <v>1082.48374</v>
      </c>
      <c r="D199" s="63"/>
      <c r="E199" s="63"/>
      <c r="F199" s="63">
        <f t="shared" si="15"/>
        <v>1082.48374</v>
      </c>
      <c r="G199" s="83"/>
      <c r="H199" s="81"/>
      <c r="I199" s="84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s="1" customFormat="1" ht="15.75" customHeight="1">
      <c r="A200" s="82"/>
      <c r="B200" s="62" t="s">
        <v>79</v>
      </c>
      <c r="C200" s="63">
        <f t="shared" si="14"/>
        <v>4899.4453</v>
      </c>
      <c r="D200" s="63"/>
      <c r="E200" s="63"/>
      <c r="F200" s="63">
        <f>F94+F101+F108+F115+F122+F129+F136+F143+F150+F157+F164+F171+F178+F185+F192</f>
        <v>4899.4453</v>
      </c>
      <c r="G200" s="65"/>
      <c r="H200" s="81"/>
      <c r="I200" s="66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s="1" customFormat="1" ht="15.75" customHeight="1">
      <c r="A201" s="82"/>
      <c r="B201" s="62" t="s">
        <v>106</v>
      </c>
      <c r="C201" s="63">
        <f t="shared" si="14"/>
        <v>0</v>
      </c>
      <c r="D201" s="63"/>
      <c r="E201" s="63"/>
      <c r="F201" s="63">
        <f t="shared" si="15"/>
        <v>0</v>
      </c>
      <c r="G201" s="65"/>
      <c r="H201" s="81"/>
      <c r="I201" s="66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s="1" customFormat="1" ht="15.75" customHeight="1">
      <c r="A202" s="82"/>
      <c r="B202" s="62" t="s">
        <v>117</v>
      </c>
      <c r="C202" s="63">
        <f t="shared" si="14"/>
        <v>0</v>
      </c>
      <c r="D202" s="63"/>
      <c r="E202" s="63"/>
      <c r="F202" s="63">
        <f t="shared" si="15"/>
        <v>0</v>
      </c>
      <c r="G202" s="65"/>
      <c r="H202" s="81"/>
      <c r="I202" s="66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s="1" customFormat="1" ht="15.75" customHeight="1">
      <c r="A203" s="65"/>
      <c r="B203" s="62" t="s">
        <v>118</v>
      </c>
      <c r="C203" s="63">
        <f t="shared" si="14"/>
        <v>15511.62296</v>
      </c>
      <c r="D203" s="63"/>
      <c r="E203" s="63"/>
      <c r="F203" s="63">
        <f>F196+F197+F198+F199+F200+F201+F202</f>
        <v>15511.62296</v>
      </c>
      <c r="G203" s="83"/>
      <c r="H203" s="81"/>
      <c r="I203" s="66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21" s="1" customFormat="1" ht="15.75" customHeight="1">
      <c r="A204" s="71" t="s">
        <v>50</v>
      </c>
      <c r="B204" s="85"/>
      <c r="C204" s="63"/>
      <c r="D204" s="73"/>
      <c r="E204" s="63"/>
      <c r="F204" s="63"/>
      <c r="G204" s="84"/>
      <c r="H204" s="74"/>
      <c r="I204" s="66"/>
      <c r="J204" s="3"/>
      <c r="K204" s="3"/>
      <c r="L204" s="3"/>
      <c r="M204" s="3"/>
      <c r="N204" s="3"/>
      <c r="O204" s="3"/>
      <c r="P204" s="3"/>
      <c r="Q204" s="3"/>
      <c r="R204" s="3"/>
      <c r="S204" s="3"/>
      <c r="U204" s="7"/>
    </row>
    <row r="205" spans="1:19" s="1" customFormat="1" ht="15.75" customHeight="1">
      <c r="A205" s="86"/>
      <c r="B205" s="87">
        <v>2017</v>
      </c>
      <c r="C205" s="88">
        <f aca="true" t="shared" si="16" ref="C205:C212">G205+F205+E205+D205</f>
        <v>9368.0107</v>
      </c>
      <c r="D205" s="63"/>
      <c r="E205" s="88"/>
      <c r="F205" s="88">
        <f>F81+F196</f>
        <v>9368.0107</v>
      </c>
      <c r="G205" s="84"/>
      <c r="H205" s="74"/>
      <c r="I205" s="66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s="4" customFormat="1" ht="20.25" customHeight="1">
      <c r="A206" s="65"/>
      <c r="B206" s="89">
        <v>2018</v>
      </c>
      <c r="C206" s="88">
        <f t="shared" si="16"/>
        <v>9360.66524</v>
      </c>
      <c r="D206" s="88"/>
      <c r="E206" s="88"/>
      <c r="F206" s="88">
        <f>F82+F197</f>
        <v>9360.66524</v>
      </c>
      <c r="G206" s="84"/>
      <c r="H206" s="74"/>
      <c r="I206" s="66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s="4" customFormat="1" ht="16.5" customHeight="1">
      <c r="A207" s="65"/>
      <c r="B207" s="87">
        <v>2019</v>
      </c>
      <c r="C207" s="88">
        <f t="shared" si="16"/>
        <v>9545.93083</v>
      </c>
      <c r="D207" s="88"/>
      <c r="E207" s="88"/>
      <c r="F207" s="88">
        <f>F198+F83</f>
        <v>9545.93083</v>
      </c>
      <c r="G207" s="84"/>
      <c r="H207" s="74"/>
      <c r="I207" s="66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22" s="4" customFormat="1" ht="16.5" customHeight="1">
      <c r="A208" s="65"/>
      <c r="B208" s="87" t="s">
        <v>75</v>
      </c>
      <c r="C208" s="88">
        <f t="shared" si="16"/>
        <v>4178.4177899999995</v>
      </c>
      <c r="D208" s="88"/>
      <c r="E208" s="88"/>
      <c r="F208" s="88">
        <f>F199+F84</f>
        <v>4178.4177899999995</v>
      </c>
      <c r="G208" s="84"/>
      <c r="H208" s="74"/>
      <c r="I208" s="66"/>
      <c r="J208" s="9"/>
      <c r="K208" s="9"/>
      <c r="L208" s="9"/>
      <c r="M208" s="9"/>
      <c r="N208" s="9"/>
      <c r="O208" s="9"/>
      <c r="P208" s="9"/>
      <c r="Q208" s="9"/>
      <c r="R208" s="9"/>
      <c r="S208" s="9"/>
      <c r="U208" s="44"/>
      <c r="V208" s="44"/>
    </row>
    <row r="209" spans="1:19" s="4" customFormat="1" ht="16.5" customHeight="1">
      <c r="A209" s="65"/>
      <c r="B209" s="87" t="s">
        <v>79</v>
      </c>
      <c r="C209" s="88">
        <f t="shared" si="16"/>
        <v>9797.47932</v>
      </c>
      <c r="D209" s="88"/>
      <c r="E209" s="88"/>
      <c r="F209" s="88">
        <f>F200+F85</f>
        <v>9797.47932</v>
      </c>
      <c r="G209" s="84"/>
      <c r="H209" s="74"/>
      <c r="I209" s="66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23" s="4" customFormat="1" ht="16.5" customHeight="1">
      <c r="A210" s="65"/>
      <c r="B210" s="87" t="s">
        <v>106</v>
      </c>
      <c r="C210" s="88">
        <f t="shared" si="16"/>
        <v>180</v>
      </c>
      <c r="D210" s="88"/>
      <c r="E210" s="88"/>
      <c r="F210" s="88">
        <f>F201+F86</f>
        <v>180</v>
      </c>
      <c r="G210" s="84"/>
      <c r="H210" s="74"/>
      <c r="I210" s="66"/>
      <c r="J210" s="9"/>
      <c r="K210" s="9"/>
      <c r="L210" s="9"/>
      <c r="M210" s="9"/>
      <c r="N210" s="9"/>
      <c r="O210" s="9"/>
      <c r="P210" s="9"/>
      <c r="Q210" s="9"/>
      <c r="R210" s="9"/>
      <c r="S210" s="9"/>
      <c r="W210" s="44"/>
    </row>
    <row r="211" spans="1:23" s="4" customFormat="1" ht="16.5" customHeight="1">
      <c r="A211" s="65"/>
      <c r="B211" s="87" t="s">
        <v>117</v>
      </c>
      <c r="C211" s="88">
        <f t="shared" si="16"/>
        <v>180</v>
      </c>
      <c r="D211" s="88"/>
      <c r="E211" s="88"/>
      <c r="F211" s="88">
        <f>F202+F87</f>
        <v>180</v>
      </c>
      <c r="G211" s="84"/>
      <c r="H211" s="74"/>
      <c r="I211" s="66"/>
      <c r="J211" s="9"/>
      <c r="K211" s="9"/>
      <c r="L211" s="9"/>
      <c r="M211" s="9"/>
      <c r="N211" s="9"/>
      <c r="O211" s="9"/>
      <c r="P211" s="9"/>
      <c r="Q211" s="9"/>
      <c r="R211" s="9"/>
      <c r="S211" s="9"/>
      <c r="W211" s="44"/>
    </row>
    <row r="212" spans="1:19" s="4" customFormat="1" ht="17.25" customHeight="1">
      <c r="A212" s="65"/>
      <c r="B212" s="87" t="s">
        <v>118</v>
      </c>
      <c r="C212" s="88">
        <f t="shared" si="16"/>
        <v>42610.50388</v>
      </c>
      <c r="D212" s="88"/>
      <c r="E212" s="88"/>
      <c r="F212" s="88">
        <f>F205+F206+F207+F208+F209+F210+F211</f>
        <v>42610.50388</v>
      </c>
      <c r="G212" s="84"/>
      <c r="H212" s="74"/>
      <c r="I212" s="66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s="4" customFormat="1" ht="45.75" customHeight="1">
      <c r="A213" s="71" t="s">
        <v>59</v>
      </c>
      <c r="B213" s="66"/>
      <c r="C213" s="73"/>
      <c r="D213" s="88"/>
      <c r="E213" s="73"/>
      <c r="F213" s="73"/>
      <c r="G213" s="84"/>
      <c r="H213" s="74"/>
      <c r="I213" s="66" t="s">
        <v>25</v>
      </c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23" s="4" customFormat="1" ht="26.25" customHeight="1">
      <c r="A214" s="246" t="s">
        <v>65</v>
      </c>
      <c r="B214" s="247"/>
      <c r="C214" s="247"/>
      <c r="D214" s="247"/>
      <c r="E214" s="247"/>
      <c r="F214" s="247"/>
      <c r="G214" s="247"/>
      <c r="H214" s="248"/>
      <c r="I214" s="82"/>
      <c r="J214" s="9"/>
      <c r="K214" s="9"/>
      <c r="L214" s="9"/>
      <c r="M214" s="9"/>
      <c r="N214" s="9"/>
      <c r="O214" s="9"/>
      <c r="P214" s="9"/>
      <c r="Q214" s="9"/>
      <c r="R214" s="9"/>
      <c r="S214" s="9"/>
      <c r="W214" s="44"/>
    </row>
    <row r="215" spans="1:19" s="4" customFormat="1" ht="23.25" customHeight="1">
      <c r="A215" s="243" t="s">
        <v>31</v>
      </c>
      <c r="B215" s="271"/>
      <c r="C215" s="271"/>
      <c r="D215" s="271"/>
      <c r="E215" s="271"/>
      <c r="F215" s="271"/>
      <c r="G215" s="271"/>
      <c r="H215" s="272"/>
      <c r="I215" s="66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22" s="1" customFormat="1" ht="18.75" customHeight="1">
      <c r="A216" s="251" t="s">
        <v>81</v>
      </c>
      <c r="B216" s="218">
        <v>2017</v>
      </c>
      <c r="C216" s="219">
        <f>G216+F216+E216+D216</f>
        <v>195</v>
      </c>
      <c r="D216" s="220"/>
      <c r="E216" s="221"/>
      <c r="F216" s="219">
        <v>195</v>
      </c>
      <c r="G216" s="222"/>
      <c r="H216" s="262" t="s">
        <v>12</v>
      </c>
      <c r="I216" s="66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13"/>
      <c r="V216" s="12"/>
    </row>
    <row r="217" spans="1:20" s="1" customFormat="1" ht="18.75" customHeight="1">
      <c r="A217" s="252"/>
      <c r="B217" s="223">
        <v>2018</v>
      </c>
      <c r="C217" s="219">
        <f aca="true" t="shared" si="17" ref="C217:C243">G217+F217+E217+D217</f>
        <v>172.752</v>
      </c>
      <c r="D217" s="221"/>
      <c r="E217" s="219"/>
      <c r="F217" s="219">
        <v>172.752</v>
      </c>
      <c r="G217" s="222"/>
      <c r="H217" s="263"/>
      <c r="I217" s="66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13"/>
    </row>
    <row r="218" spans="1:22" s="1" customFormat="1" ht="18.75" customHeight="1">
      <c r="A218" s="252"/>
      <c r="B218" s="218">
        <v>2019</v>
      </c>
      <c r="C218" s="219">
        <f t="shared" si="17"/>
        <v>280.1601</v>
      </c>
      <c r="D218" s="219"/>
      <c r="E218" s="219"/>
      <c r="F218" s="219">
        <v>280.1601</v>
      </c>
      <c r="G218" s="222"/>
      <c r="H218" s="263"/>
      <c r="I218" s="66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13"/>
      <c r="U218" s="7"/>
      <c r="V218" s="7"/>
    </row>
    <row r="219" spans="1:22" s="1" customFormat="1" ht="18.75" customHeight="1">
      <c r="A219" s="252"/>
      <c r="B219" s="218" t="s">
        <v>75</v>
      </c>
      <c r="C219" s="219">
        <f t="shared" si="17"/>
        <v>209.257</v>
      </c>
      <c r="D219" s="219"/>
      <c r="E219" s="219"/>
      <c r="F219" s="219">
        <v>209.257</v>
      </c>
      <c r="G219" s="222"/>
      <c r="H219" s="264"/>
      <c r="I219" s="66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13"/>
      <c r="V219" s="7"/>
    </row>
    <row r="220" spans="1:20" s="1" customFormat="1" ht="18.75" customHeight="1">
      <c r="A220" s="252"/>
      <c r="B220" s="218" t="s">
        <v>79</v>
      </c>
      <c r="C220" s="219">
        <f t="shared" si="17"/>
        <v>338.3</v>
      </c>
      <c r="D220" s="219"/>
      <c r="E220" s="219"/>
      <c r="F220" s="219">
        <v>338.3</v>
      </c>
      <c r="G220" s="222"/>
      <c r="H220" s="264"/>
      <c r="I220" s="66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41"/>
    </row>
    <row r="221" spans="1:20" s="1" customFormat="1" ht="18.75" customHeight="1">
      <c r="A221" s="254"/>
      <c r="B221" s="218" t="s">
        <v>106</v>
      </c>
      <c r="C221" s="219">
        <f t="shared" si="17"/>
        <v>278.9</v>
      </c>
      <c r="D221" s="219"/>
      <c r="E221" s="219"/>
      <c r="F221" s="219">
        <v>278.9</v>
      </c>
      <c r="G221" s="222"/>
      <c r="H221" s="265"/>
      <c r="I221" s="66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13"/>
    </row>
    <row r="222" spans="1:20" s="1" customFormat="1" ht="18.75" customHeight="1">
      <c r="A222" s="255"/>
      <c r="B222" s="218" t="s">
        <v>117</v>
      </c>
      <c r="C222" s="219">
        <f t="shared" si="17"/>
        <v>278.9</v>
      </c>
      <c r="D222" s="219"/>
      <c r="E222" s="219"/>
      <c r="F222" s="219">
        <v>278.9</v>
      </c>
      <c r="G222" s="222"/>
      <c r="H222" s="266"/>
      <c r="I222" s="66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13"/>
    </row>
    <row r="223" spans="1:22" s="1" customFormat="1" ht="18" customHeight="1">
      <c r="A223" s="259" t="s">
        <v>80</v>
      </c>
      <c r="B223" s="218">
        <v>2017</v>
      </c>
      <c r="C223" s="219">
        <f t="shared" si="17"/>
        <v>365.7</v>
      </c>
      <c r="D223" s="219"/>
      <c r="E223" s="219"/>
      <c r="F223" s="219">
        <v>365.7</v>
      </c>
      <c r="G223" s="222"/>
      <c r="H223" s="262" t="s">
        <v>12</v>
      </c>
      <c r="I223" s="66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13"/>
      <c r="V223" s="12"/>
    </row>
    <row r="224" spans="1:19" s="1" customFormat="1" ht="15" customHeight="1">
      <c r="A224" s="260"/>
      <c r="B224" s="223">
        <v>2018</v>
      </c>
      <c r="C224" s="219">
        <f t="shared" si="17"/>
        <v>365.7</v>
      </c>
      <c r="D224" s="219"/>
      <c r="E224" s="219"/>
      <c r="F224" s="219">
        <v>365.7</v>
      </c>
      <c r="G224" s="222"/>
      <c r="H224" s="263"/>
      <c r="I224" s="66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s="1" customFormat="1" ht="13.5" customHeight="1">
      <c r="A225" s="260"/>
      <c r="B225" s="218">
        <v>2019</v>
      </c>
      <c r="C225" s="219">
        <f t="shared" si="17"/>
        <v>365.7</v>
      </c>
      <c r="D225" s="219"/>
      <c r="E225" s="219"/>
      <c r="F225" s="219">
        <v>365.7</v>
      </c>
      <c r="G225" s="222"/>
      <c r="H225" s="263"/>
      <c r="I225" s="66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s="1" customFormat="1" ht="17.25" customHeight="1">
      <c r="A226" s="231"/>
      <c r="B226" s="218" t="s">
        <v>75</v>
      </c>
      <c r="C226" s="219">
        <f t="shared" si="17"/>
        <v>365.7</v>
      </c>
      <c r="D226" s="219"/>
      <c r="E226" s="219"/>
      <c r="F226" s="219">
        <v>365.7</v>
      </c>
      <c r="G226" s="222"/>
      <c r="H226" s="264"/>
      <c r="I226" s="66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s="1" customFormat="1" ht="17.25" customHeight="1">
      <c r="A227" s="231"/>
      <c r="B227" s="218" t="s">
        <v>79</v>
      </c>
      <c r="C227" s="219">
        <f t="shared" si="17"/>
        <v>370</v>
      </c>
      <c r="D227" s="219"/>
      <c r="E227" s="219"/>
      <c r="F227" s="219">
        <v>370</v>
      </c>
      <c r="G227" s="222"/>
      <c r="H227" s="264"/>
      <c r="I227" s="66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s="1" customFormat="1" ht="17.25" customHeight="1">
      <c r="A228" s="232"/>
      <c r="B228" s="218" t="s">
        <v>106</v>
      </c>
      <c r="C228" s="219">
        <f t="shared" si="17"/>
        <v>370</v>
      </c>
      <c r="D228" s="219"/>
      <c r="E228" s="219"/>
      <c r="F228" s="219">
        <v>370</v>
      </c>
      <c r="G228" s="222"/>
      <c r="H228" s="265"/>
      <c r="I228" s="66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s="1" customFormat="1" ht="17.25" customHeight="1">
      <c r="A229" s="233"/>
      <c r="B229" s="218" t="s">
        <v>117</v>
      </c>
      <c r="C229" s="219">
        <f t="shared" si="17"/>
        <v>370</v>
      </c>
      <c r="D229" s="219"/>
      <c r="E229" s="219"/>
      <c r="F229" s="219">
        <v>370</v>
      </c>
      <c r="G229" s="222"/>
      <c r="H229" s="266"/>
      <c r="I229" s="66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22" s="1" customFormat="1" ht="18.75" customHeight="1">
      <c r="A230" s="251" t="s">
        <v>125</v>
      </c>
      <c r="B230" s="218">
        <v>2017</v>
      </c>
      <c r="C230" s="219">
        <f t="shared" si="17"/>
        <v>332.5</v>
      </c>
      <c r="D230" s="219"/>
      <c r="E230" s="219"/>
      <c r="F230" s="219">
        <v>332.5</v>
      </c>
      <c r="G230" s="222"/>
      <c r="H230" s="262" t="s">
        <v>12</v>
      </c>
      <c r="I230" s="66"/>
      <c r="J230" s="3"/>
      <c r="K230" s="3"/>
      <c r="L230" s="3"/>
      <c r="M230" s="3"/>
      <c r="N230" s="3"/>
      <c r="O230" s="3"/>
      <c r="P230" s="3"/>
      <c r="Q230" s="3"/>
      <c r="R230" s="3"/>
      <c r="S230" s="3"/>
      <c r="V230" s="7"/>
    </row>
    <row r="231" spans="1:19" s="1" customFormat="1" ht="16.5" customHeight="1">
      <c r="A231" s="253"/>
      <c r="B231" s="223">
        <v>2018</v>
      </c>
      <c r="C231" s="219">
        <f t="shared" si="17"/>
        <v>0</v>
      </c>
      <c r="D231" s="219"/>
      <c r="E231" s="219"/>
      <c r="F231" s="219">
        <v>0</v>
      </c>
      <c r="G231" s="222"/>
      <c r="H231" s="263"/>
      <c r="I231" s="66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s="1" customFormat="1" ht="15.75" customHeight="1">
      <c r="A232" s="253"/>
      <c r="B232" s="218">
        <v>2019</v>
      </c>
      <c r="C232" s="219">
        <f t="shared" si="17"/>
        <v>0</v>
      </c>
      <c r="D232" s="219"/>
      <c r="E232" s="219"/>
      <c r="F232" s="219">
        <v>0</v>
      </c>
      <c r="G232" s="222"/>
      <c r="H232" s="263"/>
      <c r="I232" s="66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s="1" customFormat="1" ht="15.75" customHeight="1">
      <c r="A233" s="253"/>
      <c r="B233" s="218" t="s">
        <v>75</v>
      </c>
      <c r="C233" s="219">
        <f t="shared" si="17"/>
        <v>0</v>
      </c>
      <c r="D233" s="219"/>
      <c r="E233" s="219"/>
      <c r="F233" s="219">
        <v>0</v>
      </c>
      <c r="G233" s="222"/>
      <c r="H233" s="264"/>
      <c r="I233" s="66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s="1" customFormat="1" ht="15" customHeight="1">
      <c r="A234" s="253"/>
      <c r="B234" s="218" t="s">
        <v>79</v>
      </c>
      <c r="C234" s="219">
        <f t="shared" si="17"/>
        <v>30.5</v>
      </c>
      <c r="D234" s="219"/>
      <c r="E234" s="219"/>
      <c r="F234" s="219">
        <v>30.5</v>
      </c>
      <c r="G234" s="222"/>
      <c r="H234" s="264"/>
      <c r="I234" s="66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s="1" customFormat="1" ht="16.5" customHeight="1">
      <c r="A235" s="254"/>
      <c r="B235" s="218" t="s">
        <v>106</v>
      </c>
      <c r="C235" s="219">
        <f t="shared" si="17"/>
        <v>0</v>
      </c>
      <c r="D235" s="219"/>
      <c r="E235" s="219"/>
      <c r="F235" s="219">
        <v>0</v>
      </c>
      <c r="G235" s="222"/>
      <c r="H235" s="265"/>
      <c r="I235" s="66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s="1" customFormat="1" ht="16.5" customHeight="1">
      <c r="A236" s="255"/>
      <c r="B236" s="218" t="s">
        <v>117</v>
      </c>
      <c r="C236" s="219">
        <f t="shared" si="17"/>
        <v>0</v>
      </c>
      <c r="D236" s="219"/>
      <c r="E236" s="219"/>
      <c r="F236" s="219">
        <v>0</v>
      </c>
      <c r="G236" s="222"/>
      <c r="H236" s="266"/>
      <c r="I236" s="66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22" s="1" customFormat="1" ht="18.75" customHeight="1">
      <c r="A237" s="256" t="s">
        <v>73</v>
      </c>
      <c r="B237" s="218">
        <v>2017</v>
      </c>
      <c r="C237" s="219">
        <f t="shared" si="17"/>
        <v>950.55633</v>
      </c>
      <c r="D237" s="219"/>
      <c r="E237" s="219"/>
      <c r="F237" s="219">
        <v>950.55633</v>
      </c>
      <c r="G237" s="222"/>
      <c r="H237" s="262" t="s">
        <v>12</v>
      </c>
      <c r="I237" s="66"/>
      <c r="J237" s="3"/>
      <c r="K237" s="3"/>
      <c r="L237" s="3"/>
      <c r="M237" s="3"/>
      <c r="N237" s="3"/>
      <c r="O237" s="3"/>
      <c r="P237" s="3"/>
      <c r="Q237" s="3"/>
      <c r="R237" s="3"/>
      <c r="S237" s="3"/>
      <c r="V237" s="7"/>
    </row>
    <row r="238" spans="1:19" s="1" customFormat="1" ht="16.5" customHeight="1">
      <c r="A238" s="257"/>
      <c r="B238" s="223">
        <v>2018</v>
      </c>
      <c r="C238" s="219">
        <f t="shared" si="17"/>
        <v>0</v>
      </c>
      <c r="D238" s="219"/>
      <c r="E238" s="219"/>
      <c r="F238" s="219">
        <v>0</v>
      </c>
      <c r="G238" s="222"/>
      <c r="H238" s="263"/>
      <c r="I238" s="66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s="1" customFormat="1" ht="17.25" customHeight="1">
      <c r="A239" s="257"/>
      <c r="B239" s="218">
        <v>2019</v>
      </c>
      <c r="C239" s="219">
        <f t="shared" si="17"/>
        <v>0</v>
      </c>
      <c r="D239" s="219"/>
      <c r="E239" s="219"/>
      <c r="F239" s="219">
        <v>0</v>
      </c>
      <c r="G239" s="222"/>
      <c r="H239" s="263"/>
      <c r="I239" s="66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s="1" customFormat="1" ht="17.25" customHeight="1">
      <c r="A240" s="253"/>
      <c r="B240" s="218" t="s">
        <v>75</v>
      </c>
      <c r="C240" s="219">
        <f t="shared" si="17"/>
        <v>0</v>
      </c>
      <c r="D240" s="219"/>
      <c r="E240" s="219"/>
      <c r="F240" s="219">
        <v>0</v>
      </c>
      <c r="G240" s="222"/>
      <c r="H240" s="264"/>
      <c r="I240" s="66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s="1" customFormat="1" ht="17.25" customHeight="1">
      <c r="A241" s="253"/>
      <c r="B241" s="218" t="s">
        <v>79</v>
      </c>
      <c r="C241" s="219">
        <f t="shared" si="17"/>
        <v>0</v>
      </c>
      <c r="D241" s="219"/>
      <c r="E241" s="219"/>
      <c r="F241" s="219">
        <v>0</v>
      </c>
      <c r="G241" s="222"/>
      <c r="H241" s="264"/>
      <c r="I241" s="66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s="1" customFormat="1" ht="16.5" customHeight="1">
      <c r="A242" s="254"/>
      <c r="B242" s="218" t="s">
        <v>106</v>
      </c>
      <c r="C242" s="219">
        <f t="shared" si="17"/>
        <v>0</v>
      </c>
      <c r="D242" s="219"/>
      <c r="E242" s="219"/>
      <c r="F242" s="219">
        <v>0</v>
      </c>
      <c r="G242" s="222"/>
      <c r="H242" s="265"/>
      <c r="I242" s="66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s="1" customFormat="1" ht="16.5" customHeight="1">
      <c r="A243" s="255"/>
      <c r="B243" s="218" t="s">
        <v>117</v>
      </c>
      <c r="C243" s="219">
        <f t="shared" si="17"/>
        <v>0</v>
      </c>
      <c r="D243" s="219"/>
      <c r="E243" s="219"/>
      <c r="F243" s="219">
        <v>0</v>
      </c>
      <c r="G243" s="222"/>
      <c r="H243" s="266"/>
      <c r="I243" s="66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s="1" customFormat="1" ht="16.5" customHeight="1">
      <c r="A244" s="71" t="s">
        <v>49</v>
      </c>
      <c r="B244" s="87"/>
      <c r="C244" s="88"/>
      <c r="D244" s="63"/>
      <c r="E244" s="88"/>
      <c r="F244" s="91"/>
      <c r="G244" s="81"/>
      <c r="H244" s="81"/>
      <c r="I244" s="66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s="1" customFormat="1" ht="16.5" customHeight="1">
      <c r="A245" s="92"/>
      <c r="B245" s="87">
        <v>2017</v>
      </c>
      <c r="C245" s="88">
        <f>G245+F245+E245+D245</f>
        <v>1843.7563300000002</v>
      </c>
      <c r="D245" s="88"/>
      <c r="E245" s="88"/>
      <c r="F245" s="88">
        <f>F216+F223+F230+F237</f>
        <v>1843.7563300000002</v>
      </c>
      <c r="G245" s="81"/>
      <c r="H245" s="81"/>
      <c r="I245" s="66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s="1" customFormat="1" ht="16.5" customHeight="1">
      <c r="A246" s="92"/>
      <c r="B246" s="89">
        <v>2018</v>
      </c>
      <c r="C246" s="88">
        <f aca="true" t="shared" si="18" ref="C246:C251">G246+F246+E246+D246</f>
        <v>538.452</v>
      </c>
      <c r="D246" s="88"/>
      <c r="E246" s="88"/>
      <c r="F246" s="88">
        <f aca="true" t="shared" si="19" ref="F246:F251">F217+F224+F231+F238</f>
        <v>538.452</v>
      </c>
      <c r="G246" s="81"/>
      <c r="H246" s="81"/>
      <c r="I246" s="66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s="1" customFormat="1" ht="15.75" customHeight="1">
      <c r="A247" s="92"/>
      <c r="B247" s="87">
        <v>2019</v>
      </c>
      <c r="C247" s="88">
        <f t="shared" si="18"/>
        <v>645.8601</v>
      </c>
      <c r="D247" s="88"/>
      <c r="E247" s="88"/>
      <c r="F247" s="88">
        <f t="shared" si="19"/>
        <v>645.8601</v>
      </c>
      <c r="G247" s="81"/>
      <c r="H247" s="81"/>
      <c r="I247" s="66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21" s="1" customFormat="1" ht="15.75" customHeight="1">
      <c r="A248" s="92"/>
      <c r="B248" s="87" t="s">
        <v>75</v>
      </c>
      <c r="C248" s="88">
        <f t="shared" si="18"/>
        <v>574.957</v>
      </c>
      <c r="D248" s="88"/>
      <c r="E248" s="88"/>
      <c r="F248" s="88">
        <f t="shared" si="19"/>
        <v>574.957</v>
      </c>
      <c r="G248" s="81"/>
      <c r="H248" s="81"/>
      <c r="I248" s="66"/>
      <c r="J248" s="3"/>
      <c r="K248" s="3"/>
      <c r="L248" s="3"/>
      <c r="M248" s="3"/>
      <c r="N248" s="3"/>
      <c r="O248" s="3"/>
      <c r="P248" s="3"/>
      <c r="Q248" s="3"/>
      <c r="R248" s="3"/>
      <c r="S248" s="3"/>
      <c r="U248" s="7"/>
    </row>
    <row r="249" spans="1:21" s="1" customFormat="1" ht="15.75" customHeight="1">
      <c r="A249" s="92"/>
      <c r="B249" s="87" t="s">
        <v>79</v>
      </c>
      <c r="C249" s="88">
        <f t="shared" si="18"/>
        <v>738.8</v>
      </c>
      <c r="D249" s="88"/>
      <c r="E249" s="88"/>
      <c r="F249" s="88">
        <f>F220+F227+F234+F241</f>
        <v>738.8</v>
      </c>
      <c r="G249" s="81"/>
      <c r="H249" s="81"/>
      <c r="I249" s="66"/>
      <c r="J249" s="3"/>
      <c r="K249" s="3"/>
      <c r="L249" s="3"/>
      <c r="M249" s="3"/>
      <c r="N249" s="3"/>
      <c r="O249" s="3"/>
      <c r="P249" s="3"/>
      <c r="Q249" s="3"/>
      <c r="R249" s="3"/>
      <c r="S249" s="3"/>
      <c r="U249" s="7"/>
    </row>
    <row r="250" spans="1:21" s="1" customFormat="1" ht="15.75" customHeight="1">
      <c r="A250" s="92"/>
      <c r="B250" s="87" t="s">
        <v>106</v>
      </c>
      <c r="C250" s="88">
        <f t="shared" si="18"/>
        <v>648.9</v>
      </c>
      <c r="D250" s="88"/>
      <c r="E250" s="88"/>
      <c r="F250" s="88">
        <f t="shared" si="19"/>
        <v>648.9</v>
      </c>
      <c r="G250" s="81"/>
      <c r="H250" s="81"/>
      <c r="I250" s="66"/>
      <c r="J250" s="3"/>
      <c r="K250" s="3"/>
      <c r="L250" s="3"/>
      <c r="M250" s="3"/>
      <c r="N250" s="3"/>
      <c r="O250" s="3"/>
      <c r="P250" s="3"/>
      <c r="Q250" s="3"/>
      <c r="R250" s="3"/>
      <c r="S250" s="3"/>
      <c r="U250" s="7"/>
    </row>
    <row r="251" spans="1:21" s="1" customFormat="1" ht="15.75" customHeight="1">
      <c r="A251" s="92"/>
      <c r="B251" s="87" t="s">
        <v>117</v>
      </c>
      <c r="C251" s="88">
        <f t="shared" si="18"/>
        <v>648.9</v>
      </c>
      <c r="D251" s="88"/>
      <c r="E251" s="88"/>
      <c r="F251" s="88">
        <f t="shared" si="19"/>
        <v>648.9</v>
      </c>
      <c r="G251" s="81"/>
      <c r="H251" s="81"/>
      <c r="I251" s="66"/>
      <c r="J251" s="3"/>
      <c r="K251" s="3"/>
      <c r="L251" s="3"/>
      <c r="M251" s="3"/>
      <c r="N251" s="3"/>
      <c r="O251" s="3"/>
      <c r="P251" s="3"/>
      <c r="Q251" s="3"/>
      <c r="R251" s="3"/>
      <c r="S251" s="3"/>
      <c r="U251" s="7"/>
    </row>
    <row r="252" spans="1:20" s="1" customFormat="1" ht="18.75" customHeight="1">
      <c r="A252" s="71"/>
      <c r="B252" s="87" t="s">
        <v>118</v>
      </c>
      <c r="C252" s="88">
        <f>C247+C246+C245+C248+C249+C250+C251</f>
        <v>5639.625429999999</v>
      </c>
      <c r="D252" s="88"/>
      <c r="E252" s="88"/>
      <c r="F252" s="88">
        <f>F245+F246+F247+F248+F249+F250+F251</f>
        <v>5639.625429999999</v>
      </c>
      <c r="G252" s="83"/>
      <c r="H252" s="81"/>
      <c r="I252" s="66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7"/>
    </row>
    <row r="253" spans="1:19" s="1" customFormat="1" ht="66" customHeight="1">
      <c r="A253" s="71" t="s">
        <v>3</v>
      </c>
      <c r="B253" s="66"/>
      <c r="C253" s="74"/>
      <c r="D253" s="88"/>
      <c r="E253" s="84"/>
      <c r="F253" s="84"/>
      <c r="G253" s="84"/>
      <c r="H253" s="74"/>
      <c r="I253" s="66" t="s">
        <v>15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s="1" customFormat="1" ht="23.25" customHeight="1">
      <c r="A254" s="246" t="s">
        <v>66</v>
      </c>
      <c r="B254" s="247"/>
      <c r="C254" s="247"/>
      <c r="D254" s="247"/>
      <c r="E254" s="247"/>
      <c r="F254" s="247"/>
      <c r="G254" s="247"/>
      <c r="H254" s="248"/>
      <c r="I254" s="66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s="1" customFormat="1" ht="21" customHeight="1">
      <c r="A255" s="246" t="s">
        <v>32</v>
      </c>
      <c r="B255" s="249"/>
      <c r="C255" s="249"/>
      <c r="D255" s="249"/>
      <c r="E255" s="249"/>
      <c r="F255" s="249"/>
      <c r="G255" s="249"/>
      <c r="H255" s="250"/>
      <c r="I255" s="66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21" s="1" customFormat="1" ht="18" customHeight="1">
      <c r="A256" s="259" t="s">
        <v>126</v>
      </c>
      <c r="B256" s="62">
        <v>2017</v>
      </c>
      <c r="C256" s="63">
        <f>G256+F256+E256+D256</f>
        <v>175.35287</v>
      </c>
      <c r="D256" s="82"/>
      <c r="E256" s="63"/>
      <c r="F256" s="93">
        <v>175.35287</v>
      </c>
      <c r="G256" s="65"/>
      <c r="H256" s="236" t="s">
        <v>12</v>
      </c>
      <c r="I256" s="77"/>
      <c r="J256" s="3"/>
      <c r="K256" s="3"/>
      <c r="L256" s="3"/>
      <c r="M256" s="3"/>
      <c r="N256" s="3"/>
      <c r="O256" s="3"/>
      <c r="P256" s="3"/>
      <c r="Q256" s="3"/>
      <c r="R256" s="3"/>
      <c r="S256" s="3"/>
      <c r="U256" s="7"/>
    </row>
    <row r="257" spans="1:22" s="1" customFormat="1" ht="17.25" customHeight="1">
      <c r="A257" s="260"/>
      <c r="B257" s="67">
        <v>2018</v>
      </c>
      <c r="C257" s="63">
        <f aca="true" t="shared" si="20" ref="C257:C268">G257+F257+E257+D257</f>
        <v>186.079</v>
      </c>
      <c r="D257" s="63"/>
      <c r="E257" s="63"/>
      <c r="F257" s="63">
        <v>186.079</v>
      </c>
      <c r="G257" s="65"/>
      <c r="H257" s="237"/>
      <c r="I257" s="66"/>
      <c r="J257" s="3"/>
      <c r="K257" s="3"/>
      <c r="L257" s="3"/>
      <c r="M257" s="3"/>
      <c r="N257" s="3"/>
      <c r="O257" s="3"/>
      <c r="P257" s="3"/>
      <c r="Q257" s="3"/>
      <c r="R257" s="3"/>
      <c r="S257" s="3"/>
      <c r="U257" s="7"/>
      <c r="V257" s="7"/>
    </row>
    <row r="258" spans="1:22" s="1" customFormat="1" ht="18.75" customHeight="1">
      <c r="A258" s="260"/>
      <c r="B258" s="62">
        <v>2019</v>
      </c>
      <c r="C258" s="63">
        <f t="shared" si="20"/>
        <v>456.43272</v>
      </c>
      <c r="D258" s="63"/>
      <c r="E258" s="63"/>
      <c r="F258" s="63">
        <v>456.43272</v>
      </c>
      <c r="G258" s="65"/>
      <c r="H258" s="237"/>
      <c r="I258" s="66"/>
      <c r="J258" s="3"/>
      <c r="K258" s="3"/>
      <c r="L258" s="3"/>
      <c r="M258" s="3"/>
      <c r="N258" s="3"/>
      <c r="O258" s="3"/>
      <c r="P258" s="3"/>
      <c r="Q258" s="3"/>
      <c r="R258" s="3"/>
      <c r="S258" s="3"/>
      <c r="U258" s="7"/>
      <c r="V258" s="7"/>
    </row>
    <row r="259" spans="1:19" s="1" customFormat="1" ht="17.25" customHeight="1">
      <c r="A259" s="231"/>
      <c r="B259" s="62" t="s">
        <v>75</v>
      </c>
      <c r="C259" s="63">
        <f t="shared" si="20"/>
        <v>25</v>
      </c>
      <c r="D259" s="63"/>
      <c r="E259" s="63"/>
      <c r="F259" s="63">
        <v>25</v>
      </c>
      <c r="G259" s="65"/>
      <c r="H259" s="238"/>
      <c r="I259" s="66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21" s="1" customFormat="1" ht="17.25" customHeight="1">
      <c r="A260" s="231"/>
      <c r="B260" s="62" t="s">
        <v>79</v>
      </c>
      <c r="C260" s="63">
        <f t="shared" si="20"/>
        <v>611.2671</v>
      </c>
      <c r="D260" s="63"/>
      <c r="E260" s="63"/>
      <c r="F260" s="63">
        <v>611.2671</v>
      </c>
      <c r="G260" s="65"/>
      <c r="H260" s="238"/>
      <c r="I260" s="66"/>
      <c r="J260" s="3"/>
      <c r="K260" s="3"/>
      <c r="L260" s="3"/>
      <c r="M260" s="3"/>
      <c r="N260" s="3"/>
      <c r="O260" s="3"/>
      <c r="P260" s="3"/>
      <c r="Q260" s="3"/>
      <c r="R260" s="3"/>
      <c r="T260" s="7"/>
      <c r="U260" s="7"/>
    </row>
    <row r="261" spans="1:18" s="1" customFormat="1" ht="18" customHeight="1">
      <c r="A261" s="232"/>
      <c r="B261" s="62" t="s">
        <v>106</v>
      </c>
      <c r="C261" s="63">
        <f t="shared" si="20"/>
        <v>0</v>
      </c>
      <c r="D261" s="63"/>
      <c r="E261" s="63"/>
      <c r="F261" s="63">
        <v>0</v>
      </c>
      <c r="G261" s="65"/>
      <c r="H261" s="239"/>
      <c r="I261" s="66"/>
      <c r="J261" s="3"/>
      <c r="K261" s="3"/>
      <c r="L261" s="3"/>
      <c r="M261" s="3"/>
      <c r="N261" s="3"/>
      <c r="O261" s="3"/>
      <c r="P261" s="3"/>
      <c r="Q261" s="3"/>
      <c r="R261" s="3"/>
    </row>
    <row r="262" spans="1:19" s="1" customFormat="1" ht="15.75" customHeight="1">
      <c r="A262" s="233"/>
      <c r="B262" s="62" t="s">
        <v>117</v>
      </c>
      <c r="C262" s="63">
        <f t="shared" si="20"/>
        <v>0</v>
      </c>
      <c r="D262" s="63"/>
      <c r="E262" s="63"/>
      <c r="F262" s="63">
        <v>0</v>
      </c>
      <c r="G262" s="65"/>
      <c r="H262" s="240"/>
      <c r="I262" s="66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21" s="1" customFormat="1" ht="17.25" customHeight="1">
      <c r="A263" s="251" t="s">
        <v>57</v>
      </c>
      <c r="B263" s="62">
        <v>2017</v>
      </c>
      <c r="C263" s="63">
        <f t="shared" si="20"/>
        <v>731.51801</v>
      </c>
      <c r="D263" s="63"/>
      <c r="E263" s="63"/>
      <c r="F263" s="64">
        <v>731.51801</v>
      </c>
      <c r="G263" s="83"/>
      <c r="H263" s="236" t="s">
        <v>12</v>
      </c>
      <c r="I263" s="77"/>
      <c r="J263" s="3"/>
      <c r="K263" s="3"/>
      <c r="L263" s="3"/>
      <c r="M263" s="3"/>
      <c r="N263" s="3"/>
      <c r="O263" s="3"/>
      <c r="P263" s="3"/>
      <c r="Q263" s="3"/>
      <c r="R263" s="3"/>
      <c r="S263" s="3"/>
      <c r="U263" s="14"/>
    </row>
    <row r="264" spans="1:19" s="1" customFormat="1" ht="15" customHeight="1">
      <c r="A264" s="252"/>
      <c r="B264" s="67">
        <v>2018</v>
      </c>
      <c r="C264" s="63">
        <f t="shared" si="20"/>
        <v>0</v>
      </c>
      <c r="D264" s="63"/>
      <c r="E264" s="63"/>
      <c r="F264" s="63">
        <v>0</v>
      </c>
      <c r="G264" s="83"/>
      <c r="H264" s="237"/>
      <c r="I264" s="66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s="1" customFormat="1" ht="15.75" customHeight="1">
      <c r="A265" s="252"/>
      <c r="B265" s="62">
        <v>2019</v>
      </c>
      <c r="C265" s="63">
        <f t="shared" si="20"/>
        <v>0</v>
      </c>
      <c r="D265" s="63"/>
      <c r="E265" s="63"/>
      <c r="F265" s="63">
        <v>0</v>
      </c>
      <c r="G265" s="83"/>
      <c r="H265" s="237"/>
      <c r="I265" s="66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s="1" customFormat="1" ht="14.25" customHeight="1">
      <c r="A266" s="253"/>
      <c r="B266" s="62" t="s">
        <v>75</v>
      </c>
      <c r="C266" s="63">
        <f t="shared" si="20"/>
        <v>0</v>
      </c>
      <c r="D266" s="63"/>
      <c r="E266" s="63"/>
      <c r="F266" s="63">
        <v>0</v>
      </c>
      <c r="G266" s="83"/>
      <c r="H266" s="238"/>
      <c r="I266" s="66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s="1" customFormat="1" ht="14.25" customHeight="1">
      <c r="A267" s="253"/>
      <c r="B267" s="62" t="s">
        <v>79</v>
      </c>
      <c r="C267" s="63">
        <f t="shared" si="20"/>
        <v>0</v>
      </c>
      <c r="D267" s="63"/>
      <c r="E267" s="63"/>
      <c r="F267" s="63">
        <v>0</v>
      </c>
      <c r="G267" s="83"/>
      <c r="H267" s="238"/>
      <c r="I267" s="66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s="1" customFormat="1" ht="15" customHeight="1">
      <c r="A268" s="254"/>
      <c r="B268" s="62" t="s">
        <v>106</v>
      </c>
      <c r="C268" s="63">
        <f t="shared" si="20"/>
        <v>0</v>
      </c>
      <c r="D268" s="63"/>
      <c r="E268" s="63"/>
      <c r="F268" s="63">
        <v>0</v>
      </c>
      <c r="G268" s="83"/>
      <c r="H268" s="239"/>
      <c r="I268" s="66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s="1" customFormat="1" ht="15" customHeight="1">
      <c r="A269" s="255"/>
      <c r="B269" s="62" t="s">
        <v>117</v>
      </c>
      <c r="C269" s="63">
        <f>G269+F269+E269+D269</f>
        <v>0</v>
      </c>
      <c r="D269" s="63"/>
      <c r="E269" s="63"/>
      <c r="F269" s="63">
        <v>0</v>
      </c>
      <c r="G269" s="83"/>
      <c r="H269" s="240"/>
      <c r="I269" s="66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21" s="1" customFormat="1" ht="35.25" customHeight="1">
      <c r="A270" s="259" t="s">
        <v>74</v>
      </c>
      <c r="B270" s="62">
        <v>2017</v>
      </c>
      <c r="C270" s="63">
        <f aca="true" t="shared" si="21" ref="C270:C276">G270+F270+E270+D270</f>
        <v>58.73091</v>
      </c>
      <c r="D270" s="63"/>
      <c r="E270" s="63"/>
      <c r="F270" s="94">
        <v>58.73091</v>
      </c>
      <c r="G270" s="83"/>
      <c r="H270" s="236" t="s">
        <v>12</v>
      </c>
      <c r="I270" s="66"/>
      <c r="J270" s="3"/>
      <c r="K270" s="3"/>
      <c r="L270" s="3"/>
      <c r="M270" s="3"/>
      <c r="N270" s="3"/>
      <c r="O270" s="3"/>
      <c r="P270" s="3"/>
      <c r="Q270" s="3"/>
      <c r="R270" s="3"/>
      <c r="S270" s="3"/>
      <c r="U270" s="7"/>
    </row>
    <row r="271" spans="1:19" s="1" customFormat="1" ht="34.5" customHeight="1">
      <c r="A271" s="260"/>
      <c r="B271" s="62">
        <v>2018</v>
      </c>
      <c r="C271" s="63">
        <f t="shared" si="21"/>
        <v>0</v>
      </c>
      <c r="D271" s="63"/>
      <c r="E271" s="63"/>
      <c r="F271" s="63">
        <v>0</v>
      </c>
      <c r="G271" s="83"/>
      <c r="H271" s="237"/>
      <c r="I271" s="66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22" s="1" customFormat="1" ht="35.25" customHeight="1">
      <c r="A272" s="260"/>
      <c r="B272" s="62">
        <v>2019</v>
      </c>
      <c r="C272" s="63">
        <f t="shared" si="21"/>
        <v>961.48906</v>
      </c>
      <c r="D272" s="63"/>
      <c r="E272" s="63"/>
      <c r="F272" s="63">
        <v>961.48906</v>
      </c>
      <c r="G272" s="83"/>
      <c r="H272" s="237"/>
      <c r="I272" s="66"/>
      <c r="J272" s="3"/>
      <c r="K272" s="3"/>
      <c r="L272" s="3"/>
      <c r="M272" s="3"/>
      <c r="N272" s="3"/>
      <c r="O272" s="3"/>
      <c r="P272" s="3"/>
      <c r="Q272" s="3"/>
      <c r="R272" s="3"/>
      <c r="S272" s="3"/>
      <c r="U272" s="7"/>
      <c r="V272" s="7"/>
    </row>
    <row r="273" spans="1:19" s="1" customFormat="1" ht="32.25" customHeight="1">
      <c r="A273" s="231"/>
      <c r="B273" s="62" t="s">
        <v>75</v>
      </c>
      <c r="C273" s="63">
        <f t="shared" si="21"/>
        <v>0</v>
      </c>
      <c r="D273" s="63"/>
      <c r="E273" s="63"/>
      <c r="F273" s="63">
        <v>0</v>
      </c>
      <c r="G273" s="83"/>
      <c r="H273" s="238"/>
      <c r="I273" s="66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s="1" customFormat="1" ht="35.25" customHeight="1">
      <c r="A274" s="231"/>
      <c r="B274" s="62" t="s">
        <v>79</v>
      </c>
      <c r="C274" s="63">
        <f t="shared" si="21"/>
        <v>53.81569</v>
      </c>
      <c r="D274" s="63"/>
      <c r="E274" s="63"/>
      <c r="F274" s="63">
        <v>53.81569</v>
      </c>
      <c r="G274" s="83"/>
      <c r="H274" s="238"/>
      <c r="I274" s="66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s="1" customFormat="1" ht="36" customHeight="1">
      <c r="A275" s="261"/>
      <c r="B275" s="62" t="s">
        <v>106</v>
      </c>
      <c r="C275" s="63">
        <f t="shared" si="21"/>
        <v>0</v>
      </c>
      <c r="D275" s="63"/>
      <c r="E275" s="63"/>
      <c r="F275" s="63">
        <v>0</v>
      </c>
      <c r="G275" s="83"/>
      <c r="H275" s="239"/>
      <c r="I275" s="66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s="1" customFormat="1" ht="32.25" customHeight="1">
      <c r="A276" s="233"/>
      <c r="B276" s="62" t="s">
        <v>117</v>
      </c>
      <c r="C276" s="63">
        <f t="shared" si="21"/>
        <v>0</v>
      </c>
      <c r="D276" s="63"/>
      <c r="E276" s="63"/>
      <c r="F276" s="63">
        <v>0</v>
      </c>
      <c r="G276" s="83"/>
      <c r="H276" s="240"/>
      <c r="I276" s="66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s="1" customFormat="1" ht="20.25" customHeight="1">
      <c r="A277" s="95" t="s">
        <v>48</v>
      </c>
      <c r="B277" s="87"/>
      <c r="C277" s="88"/>
      <c r="D277" s="63"/>
      <c r="E277" s="88"/>
      <c r="F277" s="88"/>
      <c r="G277" s="83"/>
      <c r="H277" s="81"/>
      <c r="I277" s="66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s="1" customFormat="1" ht="18" customHeight="1">
      <c r="A278" s="92"/>
      <c r="B278" s="87">
        <v>2017</v>
      </c>
      <c r="C278" s="88">
        <f>G278+F278+E278+D278</f>
        <v>965.6017899999999</v>
      </c>
      <c r="D278" s="88"/>
      <c r="E278" s="88"/>
      <c r="F278" s="88">
        <f aca="true" t="shared" si="22" ref="F278:F284">F256+F263+F270</f>
        <v>965.6017899999999</v>
      </c>
      <c r="G278" s="83"/>
      <c r="H278" s="81"/>
      <c r="I278" s="66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s="1" customFormat="1" ht="17.25" customHeight="1">
      <c r="A279" s="92"/>
      <c r="B279" s="89">
        <v>2018</v>
      </c>
      <c r="C279" s="88">
        <f aca="true" t="shared" si="23" ref="C279:C284">G279+F279+E279+D279</f>
        <v>186.079</v>
      </c>
      <c r="D279" s="88"/>
      <c r="E279" s="88"/>
      <c r="F279" s="88">
        <f t="shared" si="22"/>
        <v>186.079</v>
      </c>
      <c r="G279" s="83"/>
      <c r="H279" s="81"/>
      <c r="I279" s="66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s="1" customFormat="1" ht="19.5" customHeight="1">
      <c r="A280" s="92"/>
      <c r="B280" s="87">
        <v>2019</v>
      </c>
      <c r="C280" s="88">
        <f t="shared" si="23"/>
        <v>1417.9217800000001</v>
      </c>
      <c r="D280" s="88"/>
      <c r="E280" s="88"/>
      <c r="F280" s="88">
        <f t="shared" si="22"/>
        <v>1417.9217800000001</v>
      </c>
      <c r="G280" s="83"/>
      <c r="H280" s="81"/>
      <c r="I280" s="66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s="1" customFormat="1" ht="16.5" customHeight="1">
      <c r="A281" s="92"/>
      <c r="B281" s="87" t="s">
        <v>75</v>
      </c>
      <c r="C281" s="88">
        <f t="shared" si="23"/>
        <v>25</v>
      </c>
      <c r="D281" s="88"/>
      <c r="E281" s="88"/>
      <c r="F281" s="88">
        <f t="shared" si="22"/>
        <v>25</v>
      </c>
      <c r="G281" s="83"/>
      <c r="H281" s="81"/>
      <c r="I281" s="66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s="1" customFormat="1" ht="19.5" customHeight="1">
      <c r="A282" s="92"/>
      <c r="B282" s="87" t="s">
        <v>79</v>
      </c>
      <c r="C282" s="88">
        <f t="shared" si="23"/>
        <v>665.08279</v>
      </c>
      <c r="D282" s="88"/>
      <c r="E282" s="88"/>
      <c r="F282" s="88">
        <f>F260+F267+F274</f>
        <v>665.08279</v>
      </c>
      <c r="G282" s="83"/>
      <c r="H282" s="81"/>
      <c r="I282" s="66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s="1" customFormat="1" ht="19.5" customHeight="1">
      <c r="A283" s="92"/>
      <c r="B283" s="87" t="s">
        <v>106</v>
      </c>
      <c r="C283" s="88">
        <f t="shared" si="23"/>
        <v>0</v>
      </c>
      <c r="D283" s="88"/>
      <c r="E283" s="88"/>
      <c r="F283" s="88">
        <f t="shared" si="22"/>
        <v>0</v>
      </c>
      <c r="G283" s="83"/>
      <c r="H283" s="81"/>
      <c r="I283" s="66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s="1" customFormat="1" ht="19.5" customHeight="1">
      <c r="A284" s="92"/>
      <c r="B284" s="87" t="s">
        <v>117</v>
      </c>
      <c r="C284" s="88">
        <f t="shared" si="23"/>
        <v>0</v>
      </c>
      <c r="D284" s="88"/>
      <c r="E284" s="88"/>
      <c r="F284" s="88">
        <f t="shared" si="22"/>
        <v>0</v>
      </c>
      <c r="G284" s="83"/>
      <c r="H284" s="81"/>
      <c r="I284" s="66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s="1" customFormat="1" ht="19.5" customHeight="1">
      <c r="A285" s="71"/>
      <c r="B285" s="87" t="s">
        <v>118</v>
      </c>
      <c r="C285" s="88">
        <f>G285+F285+E285+D285</f>
        <v>3259.68536</v>
      </c>
      <c r="D285" s="88"/>
      <c r="E285" s="88"/>
      <c r="F285" s="88">
        <f>F280+F279+F278+F281+F282+F283+F284</f>
        <v>3259.68536</v>
      </c>
      <c r="G285" s="83"/>
      <c r="H285" s="81"/>
      <c r="I285" s="66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s="1" customFormat="1" ht="106.5" customHeight="1">
      <c r="A286" s="71" t="s">
        <v>54</v>
      </c>
      <c r="B286" s="66"/>
      <c r="C286" s="74"/>
      <c r="D286" s="88"/>
      <c r="E286" s="74"/>
      <c r="F286" s="74"/>
      <c r="G286" s="84"/>
      <c r="H286" s="81"/>
      <c r="I286" s="66" t="s">
        <v>26</v>
      </c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s="1" customFormat="1" ht="36.75" customHeight="1">
      <c r="A287" s="246" t="s">
        <v>33</v>
      </c>
      <c r="B287" s="247"/>
      <c r="C287" s="247"/>
      <c r="D287" s="247"/>
      <c r="E287" s="247"/>
      <c r="F287" s="247"/>
      <c r="G287" s="247"/>
      <c r="H287" s="248"/>
      <c r="I287" s="82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s="1" customFormat="1" ht="23.25" customHeight="1">
      <c r="A288" s="246" t="s">
        <v>34</v>
      </c>
      <c r="B288" s="249"/>
      <c r="C288" s="249"/>
      <c r="D288" s="249"/>
      <c r="E288" s="249"/>
      <c r="F288" s="249"/>
      <c r="G288" s="249"/>
      <c r="H288" s="250"/>
      <c r="I288" s="82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21" s="1" customFormat="1" ht="21" customHeight="1">
      <c r="A289" s="259" t="s">
        <v>5</v>
      </c>
      <c r="B289" s="62">
        <v>2017</v>
      </c>
      <c r="C289" s="63">
        <f>G289+F289+E289+D289</f>
        <v>244.35765</v>
      </c>
      <c r="D289" s="82"/>
      <c r="E289" s="63"/>
      <c r="F289" s="63">
        <v>244.35765</v>
      </c>
      <c r="G289" s="83"/>
      <c r="H289" s="236" t="s">
        <v>12</v>
      </c>
      <c r="I289" s="66"/>
      <c r="J289" s="3"/>
      <c r="K289" s="3"/>
      <c r="L289" s="3"/>
      <c r="M289" s="3"/>
      <c r="N289" s="3"/>
      <c r="O289" s="3"/>
      <c r="P289" s="3"/>
      <c r="Q289" s="3"/>
      <c r="R289" s="3"/>
      <c r="S289" s="3"/>
      <c r="U289" s="7"/>
    </row>
    <row r="290" spans="1:19" s="1" customFormat="1" ht="18.75" customHeight="1">
      <c r="A290" s="260"/>
      <c r="B290" s="67">
        <v>2018</v>
      </c>
      <c r="C290" s="63">
        <f aca="true" t="shared" si="24" ref="C290:C316">G290+F290+E290+D290</f>
        <v>0</v>
      </c>
      <c r="D290" s="63"/>
      <c r="E290" s="63"/>
      <c r="F290" s="63">
        <v>0</v>
      </c>
      <c r="G290" s="83"/>
      <c r="H290" s="237"/>
      <c r="I290" s="66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s="1" customFormat="1" ht="17.25" customHeight="1">
      <c r="A291" s="260"/>
      <c r="B291" s="62">
        <v>2019</v>
      </c>
      <c r="C291" s="63">
        <f t="shared" si="24"/>
        <v>0</v>
      </c>
      <c r="D291" s="63"/>
      <c r="E291" s="63"/>
      <c r="F291" s="63">
        <v>0</v>
      </c>
      <c r="G291" s="83"/>
      <c r="H291" s="237"/>
      <c r="I291" s="66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s="1" customFormat="1" ht="18.75" customHeight="1">
      <c r="A292" s="231"/>
      <c r="B292" s="62" t="s">
        <v>75</v>
      </c>
      <c r="C292" s="63">
        <f t="shared" si="24"/>
        <v>0</v>
      </c>
      <c r="D292" s="63"/>
      <c r="E292" s="63"/>
      <c r="F292" s="63">
        <v>0</v>
      </c>
      <c r="G292" s="83"/>
      <c r="H292" s="238"/>
      <c r="I292" s="66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s="1" customFormat="1" ht="18.75" customHeight="1">
      <c r="A293" s="231"/>
      <c r="B293" s="62" t="s">
        <v>79</v>
      </c>
      <c r="C293" s="63">
        <f t="shared" si="24"/>
        <v>0</v>
      </c>
      <c r="D293" s="63"/>
      <c r="E293" s="63"/>
      <c r="F293" s="63">
        <v>0</v>
      </c>
      <c r="G293" s="83"/>
      <c r="H293" s="238"/>
      <c r="I293" s="66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s="1" customFormat="1" ht="17.25" customHeight="1">
      <c r="A294" s="232"/>
      <c r="B294" s="62" t="s">
        <v>106</v>
      </c>
      <c r="C294" s="63">
        <f t="shared" si="24"/>
        <v>0</v>
      </c>
      <c r="D294" s="63"/>
      <c r="E294" s="63"/>
      <c r="F294" s="63">
        <v>0</v>
      </c>
      <c r="G294" s="83"/>
      <c r="H294" s="239"/>
      <c r="I294" s="66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s="1" customFormat="1" ht="17.25" customHeight="1">
      <c r="A295" s="233"/>
      <c r="B295" s="62" t="s">
        <v>117</v>
      </c>
      <c r="C295" s="63">
        <f t="shared" si="24"/>
        <v>0</v>
      </c>
      <c r="D295" s="63"/>
      <c r="E295" s="63"/>
      <c r="F295" s="63">
        <v>0</v>
      </c>
      <c r="G295" s="83"/>
      <c r="H295" s="240"/>
      <c r="I295" s="66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21" s="1" customFormat="1" ht="18" customHeight="1">
      <c r="A296" s="251" t="s">
        <v>103</v>
      </c>
      <c r="B296" s="62">
        <v>2017</v>
      </c>
      <c r="C296" s="63">
        <f t="shared" si="24"/>
        <v>107.14</v>
      </c>
      <c r="D296" s="63"/>
      <c r="E296" s="63"/>
      <c r="F296" s="64">
        <v>107.14</v>
      </c>
      <c r="G296" s="83"/>
      <c r="H296" s="236" t="s">
        <v>12</v>
      </c>
      <c r="I296" s="66"/>
      <c r="J296" s="3"/>
      <c r="K296" s="3"/>
      <c r="L296" s="3"/>
      <c r="M296" s="3"/>
      <c r="N296" s="3"/>
      <c r="O296" s="3"/>
      <c r="P296" s="3"/>
      <c r="Q296" s="3"/>
      <c r="R296" s="3"/>
      <c r="S296" s="3"/>
      <c r="U296" s="7"/>
    </row>
    <row r="297" spans="1:22" s="1" customFormat="1" ht="15.75" customHeight="1">
      <c r="A297" s="252"/>
      <c r="B297" s="67">
        <v>2018</v>
      </c>
      <c r="C297" s="63">
        <f t="shared" si="24"/>
        <v>82.056</v>
      </c>
      <c r="D297" s="63"/>
      <c r="E297" s="63"/>
      <c r="F297" s="63">
        <v>82.056</v>
      </c>
      <c r="G297" s="83"/>
      <c r="H297" s="237"/>
      <c r="I297" s="66"/>
      <c r="J297" s="3"/>
      <c r="K297" s="3"/>
      <c r="L297" s="3"/>
      <c r="M297" s="3"/>
      <c r="N297" s="3"/>
      <c r="O297" s="3"/>
      <c r="P297" s="3"/>
      <c r="Q297" s="3"/>
      <c r="R297" s="3"/>
      <c r="S297" s="3"/>
      <c r="V297" s="7"/>
    </row>
    <row r="298" spans="1:22" s="1" customFormat="1" ht="17.25" customHeight="1">
      <c r="A298" s="252"/>
      <c r="B298" s="62">
        <v>2019</v>
      </c>
      <c r="C298" s="63">
        <f t="shared" si="24"/>
        <v>209.343</v>
      </c>
      <c r="D298" s="63"/>
      <c r="E298" s="63"/>
      <c r="F298" s="63">
        <v>209.343</v>
      </c>
      <c r="G298" s="83"/>
      <c r="H298" s="237"/>
      <c r="I298" s="66"/>
      <c r="J298" s="3"/>
      <c r="K298" s="3"/>
      <c r="L298" s="3"/>
      <c r="M298" s="3"/>
      <c r="N298" s="3"/>
      <c r="O298" s="3"/>
      <c r="P298" s="3"/>
      <c r="Q298" s="3"/>
      <c r="R298" s="3"/>
      <c r="S298" s="3"/>
      <c r="V298" s="7"/>
    </row>
    <row r="299" spans="1:21" s="1" customFormat="1" ht="17.25" customHeight="1">
      <c r="A299" s="253"/>
      <c r="B299" s="62" t="s">
        <v>75</v>
      </c>
      <c r="C299" s="63">
        <f t="shared" si="24"/>
        <v>88.172</v>
      </c>
      <c r="D299" s="63"/>
      <c r="E299" s="63"/>
      <c r="F299" s="63">
        <v>88.172</v>
      </c>
      <c r="G299" s="83"/>
      <c r="H299" s="238"/>
      <c r="I299" s="66"/>
      <c r="J299" s="3"/>
      <c r="K299" s="3"/>
      <c r="L299" s="3"/>
      <c r="M299" s="3"/>
      <c r="N299" s="3"/>
      <c r="O299" s="3"/>
      <c r="P299" s="3"/>
      <c r="Q299" s="3"/>
      <c r="R299" s="3"/>
      <c r="S299" s="3"/>
      <c r="U299" s="7"/>
    </row>
    <row r="300" spans="1:21" s="1" customFormat="1" ht="17.25" customHeight="1">
      <c r="A300" s="253"/>
      <c r="B300" s="62" t="s">
        <v>79</v>
      </c>
      <c r="C300" s="63">
        <f t="shared" si="24"/>
        <v>100</v>
      </c>
      <c r="D300" s="63"/>
      <c r="E300" s="63"/>
      <c r="F300" s="63">
        <v>100</v>
      </c>
      <c r="G300" s="83"/>
      <c r="H300" s="238"/>
      <c r="I300" s="66"/>
      <c r="J300" s="3"/>
      <c r="K300" s="3"/>
      <c r="L300" s="3"/>
      <c r="M300" s="3"/>
      <c r="N300" s="3"/>
      <c r="O300" s="3"/>
      <c r="P300" s="3"/>
      <c r="Q300" s="3"/>
      <c r="R300" s="3"/>
      <c r="S300" s="3"/>
      <c r="U300" s="7"/>
    </row>
    <row r="301" spans="1:19" s="1" customFormat="1" ht="16.5" customHeight="1">
      <c r="A301" s="254"/>
      <c r="B301" s="62" t="s">
        <v>106</v>
      </c>
      <c r="C301" s="63">
        <f t="shared" si="24"/>
        <v>100</v>
      </c>
      <c r="D301" s="63"/>
      <c r="E301" s="63"/>
      <c r="F301" s="63">
        <v>100</v>
      </c>
      <c r="G301" s="83"/>
      <c r="H301" s="239"/>
      <c r="I301" s="66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s="1" customFormat="1" ht="16.5" customHeight="1">
      <c r="A302" s="255"/>
      <c r="B302" s="62" t="s">
        <v>117</v>
      </c>
      <c r="C302" s="63">
        <f t="shared" si="24"/>
        <v>100</v>
      </c>
      <c r="D302" s="63"/>
      <c r="E302" s="63"/>
      <c r="F302" s="63">
        <v>100</v>
      </c>
      <c r="G302" s="83"/>
      <c r="H302" s="240"/>
      <c r="I302" s="66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s="1" customFormat="1" ht="15" customHeight="1">
      <c r="A303" s="259" t="s">
        <v>58</v>
      </c>
      <c r="B303" s="62">
        <v>2017</v>
      </c>
      <c r="C303" s="63">
        <f t="shared" si="24"/>
        <v>0</v>
      </c>
      <c r="D303" s="63"/>
      <c r="E303" s="63"/>
      <c r="F303" s="63">
        <v>0</v>
      </c>
      <c r="G303" s="83"/>
      <c r="H303" s="236" t="s">
        <v>12</v>
      </c>
      <c r="I303" s="66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25" s="1" customFormat="1" ht="17.25" customHeight="1">
      <c r="A304" s="260"/>
      <c r="B304" s="67">
        <v>2018</v>
      </c>
      <c r="C304" s="63">
        <f t="shared" si="24"/>
        <v>10</v>
      </c>
      <c r="D304" s="63"/>
      <c r="E304" s="63"/>
      <c r="F304" s="63">
        <v>10</v>
      </c>
      <c r="G304" s="83"/>
      <c r="H304" s="237"/>
      <c r="I304" s="66"/>
      <c r="J304" s="3"/>
      <c r="K304" s="3"/>
      <c r="L304" s="3"/>
      <c r="M304" s="3"/>
      <c r="N304" s="3"/>
      <c r="O304" s="3"/>
      <c r="P304" s="3"/>
      <c r="Q304" s="3"/>
      <c r="R304" s="3"/>
      <c r="S304" s="3"/>
      <c r="Y304" s="20"/>
    </row>
    <row r="305" spans="1:27" s="4" customFormat="1" ht="16.5" customHeight="1">
      <c r="A305" s="260"/>
      <c r="B305" s="62">
        <v>2019</v>
      </c>
      <c r="C305" s="63">
        <f t="shared" si="24"/>
        <v>0</v>
      </c>
      <c r="D305" s="63"/>
      <c r="E305" s="63"/>
      <c r="F305" s="63">
        <v>0</v>
      </c>
      <c r="G305" s="83"/>
      <c r="H305" s="237"/>
      <c r="I305" s="66"/>
      <c r="J305" s="9"/>
      <c r="K305" s="9"/>
      <c r="L305" s="9"/>
      <c r="M305" s="9"/>
      <c r="N305" s="9"/>
      <c r="O305" s="9"/>
      <c r="P305" s="9"/>
      <c r="Q305" s="9"/>
      <c r="R305" s="9"/>
      <c r="S305" s="9"/>
      <c r="W305" s="1"/>
      <c r="X305" s="1"/>
      <c r="Y305" s="20"/>
      <c r="Z305" s="1"/>
      <c r="AA305" s="1"/>
    </row>
    <row r="306" spans="1:19" s="4" customFormat="1" ht="16.5" customHeight="1">
      <c r="A306" s="231"/>
      <c r="B306" s="62" t="s">
        <v>75</v>
      </c>
      <c r="C306" s="63">
        <f t="shared" si="24"/>
        <v>0</v>
      </c>
      <c r="D306" s="63"/>
      <c r="E306" s="63"/>
      <c r="F306" s="63">
        <v>0</v>
      </c>
      <c r="G306" s="83"/>
      <c r="H306" s="238"/>
      <c r="I306" s="66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s="4" customFormat="1" ht="16.5" customHeight="1">
      <c r="A307" s="231"/>
      <c r="B307" s="62" t="s">
        <v>79</v>
      </c>
      <c r="C307" s="63">
        <f t="shared" si="24"/>
        <v>11.8</v>
      </c>
      <c r="D307" s="63"/>
      <c r="E307" s="63"/>
      <c r="F307" s="63">
        <v>11.8</v>
      </c>
      <c r="G307" s="83"/>
      <c r="H307" s="238"/>
      <c r="I307" s="66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s="4" customFormat="1" ht="16.5" customHeight="1">
      <c r="A308" s="232"/>
      <c r="B308" s="62" t="s">
        <v>106</v>
      </c>
      <c r="C308" s="63">
        <f t="shared" si="24"/>
        <v>11.8</v>
      </c>
      <c r="D308" s="63"/>
      <c r="E308" s="63"/>
      <c r="F308" s="63">
        <v>11.8</v>
      </c>
      <c r="G308" s="83"/>
      <c r="H308" s="239"/>
      <c r="I308" s="66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s="4" customFormat="1" ht="16.5" customHeight="1">
      <c r="A309" s="233"/>
      <c r="B309" s="62" t="s">
        <v>117</v>
      </c>
      <c r="C309" s="63">
        <f t="shared" si="24"/>
        <v>11.8</v>
      </c>
      <c r="D309" s="63"/>
      <c r="E309" s="63"/>
      <c r="F309" s="63">
        <v>11.8</v>
      </c>
      <c r="G309" s="83"/>
      <c r="H309" s="240"/>
      <c r="I309" s="66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21" s="1" customFormat="1" ht="16.5" customHeight="1">
      <c r="A310" s="251" t="s">
        <v>70</v>
      </c>
      <c r="B310" s="62">
        <v>2017</v>
      </c>
      <c r="C310" s="63">
        <f t="shared" si="24"/>
        <v>53.64</v>
      </c>
      <c r="D310" s="63"/>
      <c r="E310" s="63"/>
      <c r="F310" s="63">
        <v>53.64</v>
      </c>
      <c r="G310" s="83"/>
      <c r="H310" s="236" t="s">
        <v>12</v>
      </c>
      <c r="I310" s="66"/>
      <c r="J310" s="3"/>
      <c r="K310" s="3"/>
      <c r="L310" s="3"/>
      <c r="M310" s="3"/>
      <c r="N310" s="3"/>
      <c r="O310" s="3"/>
      <c r="P310" s="3"/>
      <c r="Q310" s="3"/>
      <c r="R310" s="3"/>
      <c r="S310" s="3"/>
      <c r="U310" s="7"/>
    </row>
    <row r="311" spans="1:22" s="1" customFormat="1" ht="15.75" customHeight="1">
      <c r="A311" s="252"/>
      <c r="B311" s="67">
        <v>2018</v>
      </c>
      <c r="C311" s="63">
        <f t="shared" si="24"/>
        <v>37.706</v>
      </c>
      <c r="D311" s="63"/>
      <c r="E311" s="63"/>
      <c r="F311" s="63">
        <v>37.706</v>
      </c>
      <c r="G311" s="83"/>
      <c r="H311" s="237"/>
      <c r="I311" s="66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13"/>
      <c r="U311" s="7"/>
      <c r="V311" s="7"/>
    </row>
    <row r="312" spans="1:22" s="1" customFormat="1" ht="17.25" customHeight="1">
      <c r="A312" s="252"/>
      <c r="B312" s="62">
        <v>2019</v>
      </c>
      <c r="C312" s="63">
        <f t="shared" si="24"/>
        <v>20.099</v>
      </c>
      <c r="D312" s="63"/>
      <c r="E312" s="63"/>
      <c r="F312" s="63">
        <v>20.099</v>
      </c>
      <c r="G312" s="83"/>
      <c r="H312" s="237"/>
      <c r="I312" s="66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13"/>
      <c r="U312" s="7"/>
      <c r="V312" s="11"/>
    </row>
    <row r="313" spans="1:22" s="1" customFormat="1" ht="17.25" customHeight="1">
      <c r="A313" s="253"/>
      <c r="B313" s="62" t="s">
        <v>75</v>
      </c>
      <c r="C313" s="63">
        <f t="shared" si="24"/>
        <v>0</v>
      </c>
      <c r="D313" s="63"/>
      <c r="E313" s="63"/>
      <c r="F313" s="63">
        <v>0</v>
      </c>
      <c r="G313" s="83"/>
      <c r="H313" s="238"/>
      <c r="I313" s="66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13"/>
      <c r="V313" s="11"/>
    </row>
    <row r="314" spans="1:22" s="1" customFormat="1" ht="17.25" customHeight="1">
      <c r="A314" s="253"/>
      <c r="B314" s="62" t="s">
        <v>79</v>
      </c>
      <c r="C314" s="63">
        <f t="shared" si="24"/>
        <v>0</v>
      </c>
      <c r="D314" s="63"/>
      <c r="E314" s="63"/>
      <c r="F314" s="63">
        <v>0</v>
      </c>
      <c r="G314" s="83"/>
      <c r="H314" s="238"/>
      <c r="I314" s="66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13"/>
      <c r="V314" s="11"/>
    </row>
    <row r="315" spans="1:22" s="1" customFormat="1" ht="17.25" customHeight="1">
      <c r="A315" s="254"/>
      <c r="B315" s="62" t="s">
        <v>106</v>
      </c>
      <c r="C315" s="63">
        <f t="shared" si="24"/>
        <v>0</v>
      </c>
      <c r="D315" s="63"/>
      <c r="E315" s="63"/>
      <c r="F315" s="63">
        <v>0</v>
      </c>
      <c r="G315" s="83"/>
      <c r="H315" s="239"/>
      <c r="I315" s="66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13"/>
      <c r="V315" s="11"/>
    </row>
    <row r="316" spans="1:22" s="1" customFormat="1" ht="17.25" customHeight="1">
      <c r="A316" s="255"/>
      <c r="B316" s="62" t="s">
        <v>117</v>
      </c>
      <c r="C316" s="63">
        <f t="shared" si="24"/>
        <v>0</v>
      </c>
      <c r="D316" s="63"/>
      <c r="E316" s="63"/>
      <c r="F316" s="63">
        <v>0</v>
      </c>
      <c r="G316" s="83"/>
      <c r="H316" s="240"/>
      <c r="I316" s="66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13"/>
      <c r="V316" s="11"/>
    </row>
    <row r="317" spans="1:19" s="1" customFormat="1" ht="18" customHeight="1">
      <c r="A317" s="71" t="s">
        <v>47</v>
      </c>
      <c r="B317" s="62"/>
      <c r="C317" s="63"/>
      <c r="D317" s="63"/>
      <c r="E317" s="63"/>
      <c r="F317" s="63"/>
      <c r="G317" s="83"/>
      <c r="H317" s="74"/>
      <c r="I317" s="66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s="1" customFormat="1" ht="15" customHeight="1">
      <c r="A318" s="82"/>
      <c r="B318" s="87">
        <v>2017</v>
      </c>
      <c r="C318" s="88">
        <f>G318+F318+E318+D318</f>
        <v>405.13765</v>
      </c>
      <c r="D318" s="63"/>
      <c r="E318" s="88"/>
      <c r="F318" s="88">
        <f aca="true" t="shared" si="25" ref="F318:F324">F289+F296+F303+F310</f>
        <v>405.13765</v>
      </c>
      <c r="G318" s="83"/>
      <c r="H318" s="74"/>
      <c r="I318" s="66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s="1" customFormat="1" ht="16.5" customHeight="1">
      <c r="A319" s="82"/>
      <c r="B319" s="89">
        <v>2018</v>
      </c>
      <c r="C319" s="88">
        <f aca="true" t="shared" si="26" ref="C319:C325">G319+F319+E319+D319</f>
        <v>129.762</v>
      </c>
      <c r="D319" s="88"/>
      <c r="E319" s="88"/>
      <c r="F319" s="88">
        <f t="shared" si="25"/>
        <v>129.762</v>
      </c>
      <c r="G319" s="83"/>
      <c r="H319" s="74"/>
      <c r="I319" s="66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s="1" customFormat="1" ht="15.75" customHeight="1">
      <c r="A320" s="82"/>
      <c r="B320" s="87">
        <v>2019</v>
      </c>
      <c r="C320" s="88">
        <f t="shared" si="26"/>
        <v>229.44199999999998</v>
      </c>
      <c r="D320" s="88"/>
      <c r="E320" s="88"/>
      <c r="F320" s="88">
        <f t="shared" si="25"/>
        <v>229.44199999999998</v>
      </c>
      <c r="G320" s="83"/>
      <c r="H320" s="74"/>
      <c r="I320" s="66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s="1" customFormat="1" ht="18" customHeight="1">
      <c r="A321" s="82"/>
      <c r="B321" s="87" t="s">
        <v>75</v>
      </c>
      <c r="C321" s="88">
        <f t="shared" si="26"/>
        <v>88.172</v>
      </c>
      <c r="D321" s="88"/>
      <c r="E321" s="88"/>
      <c r="F321" s="88">
        <f t="shared" si="25"/>
        <v>88.172</v>
      </c>
      <c r="G321" s="83"/>
      <c r="H321" s="74"/>
      <c r="I321" s="66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s="1" customFormat="1" ht="15.75" customHeight="1">
      <c r="A322" s="82"/>
      <c r="B322" s="87" t="s">
        <v>79</v>
      </c>
      <c r="C322" s="88">
        <f t="shared" si="26"/>
        <v>111.8</v>
      </c>
      <c r="D322" s="88"/>
      <c r="E322" s="88"/>
      <c r="F322" s="88">
        <f t="shared" si="25"/>
        <v>111.8</v>
      </c>
      <c r="G322" s="83"/>
      <c r="H322" s="74"/>
      <c r="I322" s="66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s="1" customFormat="1" ht="15.75" customHeight="1">
      <c r="A323" s="82"/>
      <c r="B323" s="87" t="s">
        <v>106</v>
      </c>
      <c r="C323" s="88">
        <f t="shared" si="26"/>
        <v>111.8</v>
      </c>
      <c r="D323" s="88"/>
      <c r="E323" s="88"/>
      <c r="F323" s="88">
        <f t="shared" si="25"/>
        <v>111.8</v>
      </c>
      <c r="G323" s="83"/>
      <c r="H323" s="74"/>
      <c r="I323" s="66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s="1" customFormat="1" ht="15.75" customHeight="1">
      <c r="A324" s="82"/>
      <c r="B324" s="87" t="s">
        <v>117</v>
      </c>
      <c r="C324" s="88">
        <f t="shared" si="26"/>
        <v>111.8</v>
      </c>
      <c r="D324" s="88"/>
      <c r="E324" s="88"/>
      <c r="F324" s="88">
        <f t="shared" si="25"/>
        <v>111.8</v>
      </c>
      <c r="G324" s="83"/>
      <c r="H324" s="74"/>
      <c r="I324" s="66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s="1" customFormat="1" ht="17.25" customHeight="1">
      <c r="A325" s="65"/>
      <c r="B325" s="96" t="s">
        <v>118</v>
      </c>
      <c r="C325" s="88">
        <f t="shared" si="26"/>
        <v>1187.91365</v>
      </c>
      <c r="D325" s="88"/>
      <c r="E325" s="88"/>
      <c r="F325" s="88">
        <f>F320+F319+F318+F321+F322+F323+F324</f>
        <v>1187.91365</v>
      </c>
      <c r="G325" s="83"/>
      <c r="H325" s="74"/>
      <c r="I325" s="66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s="1" customFormat="1" ht="45.75" customHeight="1">
      <c r="A326" s="92" t="s">
        <v>6</v>
      </c>
      <c r="B326" s="66"/>
      <c r="C326" s="74"/>
      <c r="D326" s="88"/>
      <c r="E326" s="74"/>
      <c r="F326" s="74"/>
      <c r="G326" s="84"/>
      <c r="H326" s="74"/>
      <c r="I326" s="84" t="s">
        <v>11</v>
      </c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s="1" customFormat="1" ht="22.5" customHeight="1">
      <c r="A327" s="246" t="s">
        <v>35</v>
      </c>
      <c r="B327" s="247"/>
      <c r="C327" s="247"/>
      <c r="D327" s="247"/>
      <c r="E327" s="247"/>
      <c r="F327" s="247"/>
      <c r="G327" s="247"/>
      <c r="H327" s="248"/>
      <c r="I327" s="84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s="1" customFormat="1" ht="21" customHeight="1">
      <c r="A328" s="243" t="s">
        <v>36</v>
      </c>
      <c r="B328" s="271"/>
      <c r="C328" s="271"/>
      <c r="D328" s="271"/>
      <c r="E328" s="271"/>
      <c r="F328" s="271"/>
      <c r="G328" s="271"/>
      <c r="H328" s="272"/>
      <c r="I328" s="84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s="1" customFormat="1" ht="20.25" customHeight="1">
      <c r="A329" s="251" t="s">
        <v>104</v>
      </c>
      <c r="B329" s="62">
        <v>2017</v>
      </c>
      <c r="C329" s="63">
        <f>G329+F329+E329+D329</f>
        <v>1672</v>
      </c>
      <c r="D329" s="90"/>
      <c r="E329" s="63"/>
      <c r="F329" s="64">
        <v>1672</v>
      </c>
      <c r="G329" s="83"/>
      <c r="H329" s="236" t="s">
        <v>12</v>
      </c>
      <c r="I329" s="66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22" s="1" customFormat="1" ht="18" customHeight="1">
      <c r="A330" s="252"/>
      <c r="B330" s="67">
        <v>2018</v>
      </c>
      <c r="C330" s="63">
        <f aca="true" t="shared" si="27" ref="C330:C355">G330+F330+E330+D330</f>
        <v>2472</v>
      </c>
      <c r="D330" s="63"/>
      <c r="E330" s="63"/>
      <c r="F330" s="63">
        <v>2472</v>
      </c>
      <c r="G330" s="83"/>
      <c r="H330" s="237"/>
      <c r="I330" s="66"/>
      <c r="J330" s="3"/>
      <c r="K330" s="3"/>
      <c r="L330" s="3"/>
      <c r="M330" s="3"/>
      <c r="N330" s="3"/>
      <c r="O330" s="3"/>
      <c r="P330" s="3"/>
      <c r="Q330" s="3"/>
      <c r="R330" s="3"/>
      <c r="S330" s="3"/>
      <c r="U330" s="14"/>
      <c r="V330" s="7"/>
    </row>
    <row r="331" spans="1:23" s="1" customFormat="1" ht="17.25" customHeight="1">
      <c r="A331" s="252"/>
      <c r="B331" s="62">
        <v>2019</v>
      </c>
      <c r="C331" s="63">
        <f t="shared" si="27"/>
        <v>7106.236</v>
      </c>
      <c r="D331" s="63"/>
      <c r="E331" s="63"/>
      <c r="F331" s="63">
        <v>7106.236</v>
      </c>
      <c r="G331" s="83"/>
      <c r="H331" s="237"/>
      <c r="I331" s="66"/>
      <c r="J331" s="3"/>
      <c r="K331" s="3"/>
      <c r="L331" s="3"/>
      <c r="M331" s="3"/>
      <c r="N331" s="3"/>
      <c r="O331" s="3"/>
      <c r="P331" s="3"/>
      <c r="Q331" s="3"/>
      <c r="R331" s="3"/>
      <c r="S331" s="3"/>
      <c r="U331" s="7"/>
      <c r="W331" s="7"/>
    </row>
    <row r="332" spans="1:21" s="1" customFormat="1" ht="17.25" customHeight="1">
      <c r="A332" s="253"/>
      <c r="B332" s="62" t="s">
        <v>75</v>
      </c>
      <c r="C332" s="63">
        <f t="shared" si="27"/>
        <v>2577.02837</v>
      </c>
      <c r="D332" s="63"/>
      <c r="E332" s="63"/>
      <c r="F332" s="63">
        <v>2577.02837</v>
      </c>
      <c r="G332" s="83"/>
      <c r="H332" s="238"/>
      <c r="I332" s="66"/>
      <c r="J332" s="3"/>
      <c r="K332" s="3"/>
      <c r="L332" s="3"/>
      <c r="M332" s="3"/>
      <c r="N332" s="3"/>
      <c r="O332" s="3"/>
      <c r="P332" s="3"/>
      <c r="Q332" s="3"/>
      <c r="R332" s="3"/>
      <c r="S332" s="3"/>
      <c r="U332" s="7"/>
    </row>
    <row r="333" spans="1:19" s="1" customFormat="1" ht="18" customHeight="1">
      <c r="A333" s="253"/>
      <c r="B333" s="62" t="s">
        <v>79</v>
      </c>
      <c r="C333" s="63">
        <f t="shared" si="27"/>
        <v>2472</v>
      </c>
      <c r="D333" s="63"/>
      <c r="E333" s="63"/>
      <c r="F333" s="63">
        <v>2472</v>
      </c>
      <c r="G333" s="83"/>
      <c r="H333" s="238"/>
      <c r="I333" s="66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s="1" customFormat="1" ht="15" customHeight="1">
      <c r="A334" s="254"/>
      <c r="B334" s="97">
        <v>2022</v>
      </c>
      <c r="C334" s="63">
        <f t="shared" si="27"/>
        <v>2472</v>
      </c>
      <c r="D334" s="63"/>
      <c r="E334" s="63"/>
      <c r="F334" s="63">
        <v>2472</v>
      </c>
      <c r="G334" s="83"/>
      <c r="H334" s="239"/>
      <c r="I334" s="66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s="1" customFormat="1" ht="17.25" customHeight="1">
      <c r="A335" s="255"/>
      <c r="B335" s="97">
        <v>2023</v>
      </c>
      <c r="C335" s="63">
        <f t="shared" si="27"/>
        <v>2472</v>
      </c>
      <c r="D335" s="63"/>
      <c r="E335" s="63"/>
      <c r="F335" s="63">
        <v>2472</v>
      </c>
      <c r="G335" s="83"/>
      <c r="H335" s="240"/>
      <c r="I335" s="66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22" s="1" customFormat="1" ht="17.25" customHeight="1">
      <c r="A336" s="251" t="s">
        <v>109</v>
      </c>
      <c r="B336" s="62">
        <v>2017</v>
      </c>
      <c r="C336" s="63">
        <f t="shared" si="27"/>
        <v>1747.47</v>
      </c>
      <c r="D336" s="63"/>
      <c r="E336" s="63"/>
      <c r="F336" s="63">
        <v>1747.47</v>
      </c>
      <c r="G336" s="83"/>
      <c r="H336" s="236" t="s">
        <v>12</v>
      </c>
      <c r="I336" s="66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7"/>
      <c r="V336" s="7"/>
    </row>
    <row r="337" spans="1:19" s="1" customFormat="1" ht="17.25" customHeight="1">
      <c r="A337" s="252"/>
      <c r="B337" s="67">
        <v>2018</v>
      </c>
      <c r="C337" s="63">
        <f t="shared" si="27"/>
        <v>0</v>
      </c>
      <c r="D337" s="63"/>
      <c r="E337" s="63"/>
      <c r="F337" s="63">
        <v>0</v>
      </c>
      <c r="G337" s="83"/>
      <c r="H337" s="237"/>
      <c r="I337" s="66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20" s="1" customFormat="1" ht="14.25" customHeight="1">
      <c r="A338" s="252"/>
      <c r="B338" s="62">
        <v>2019</v>
      </c>
      <c r="C338" s="63">
        <f t="shared" si="27"/>
        <v>245.764</v>
      </c>
      <c r="D338" s="63"/>
      <c r="E338" s="63"/>
      <c r="F338" s="63">
        <v>245.764</v>
      </c>
      <c r="G338" s="83"/>
      <c r="H338" s="237"/>
      <c r="I338" s="66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7"/>
    </row>
    <row r="339" spans="1:19" s="1" customFormat="1" ht="14.25" customHeight="1">
      <c r="A339" s="253"/>
      <c r="B339" s="62" t="s">
        <v>75</v>
      </c>
      <c r="C339" s="63">
        <f t="shared" si="27"/>
        <v>0</v>
      </c>
      <c r="D339" s="63"/>
      <c r="E339" s="63"/>
      <c r="F339" s="63">
        <v>0</v>
      </c>
      <c r="G339" s="83"/>
      <c r="H339" s="238"/>
      <c r="I339" s="66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s="1" customFormat="1" ht="14.25" customHeight="1">
      <c r="A340" s="253"/>
      <c r="B340" s="62" t="s">
        <v>79</v>
      </c>
      <c r="C340" s="63">
        <f t="shared" si="27"/>
        <v>0</v>
      </c>
      <c r="D340" s="63"/>
      <c r="E340" s="63"/>
      <c r="F340" s="63">
        <v>0</v>
      </c>
      <c r="G340" s="83"/>
      <c r="H340" s="238"/>
      <c r="I340" s="66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s="1" customFormat="1" ht="14.25" customHeight="1">
      <c r="A341" s="254"/>
      <c r="B341" s="62" t="s">
        <v>106</v>
      </c>
      <c r="C341" s="63">
        <f t="shared" si="27"/>
        <v>0</v>
      </c>
      <c r="D341" s="63"/>
      <c r="E341" s="63"/>
      <c r="F341" s="63">
        <v>0</v>
      </c>
      <c r="G341" s="83"/>
      <c r="H341" s="239"/>
      <c r="I341" s="66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s="1" customFormat="1" ht="14.25" customHeight="1">
      <c r="A342" s="255"/>
      <c r="B342" s="62" t="s">
        <v>117</v>
      </c>
      <c r="C342" s="63">
        <f t="shared" si="27"/>
        <v>0</v>
      </c>
      <c r="D342" s="63"/>
      <c r="E342" s="63"/>
      <c r="F342" s="63"/>
      <c r="G342" s="83"/>
      <c r="H342" s="240"/>
      <c r="I342" s="66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26" s="1" customFormat="1" ht="22.5" customHeight="1">
      <c r="A343" s="251" t="s">
        <v>112</v>
      </c>
      <c r="B343" s="62">
        <v>2017</v>
      </c>
      <c r="C343" s="63">
        <f t="shared" si="27"/>
        <v>705.328</v>
      </c>
      <c r="D343" s="63"/>
      <c r="E343" s="63"/>
      <c r="F343" s="63">
        <v>705.328</v>
      </c>
      <c r="G343" s="83"/>
      <c r="H343" s="236" t="s">
        <v>12</v>
      </c>
      <c r="I343" s="66"/>
      <c r="J343" s="3"/>
      <c r="K343" s="3"/>
      <c r="L343" s="3"/>
      <c r="M343" s="3"/>
      <c r="N343" s="3"/>
      <c r="O343" s="3"/>
      <c r="P343" s="3"/>
      <c r="Q343" s="3"/>
      <c r="R343" s="3"/>
      <c r="S343" s="3"/>
      <c r="U343" s="7"/>
      <c r="V343" s="7"/>
      <c r="Z343" s="7"/>
    </row>
    <row r="344" spans="1:19" s="1" customFormat="1" ht="18" customHeight="1">
      <c r="A344" s="254"/>
      <c r="B344" s="67">
        <v>2018</v>
      </c>
      <c r="C344" s="63">
        <f t="shared" si="27"/>
        <v>0</v>
      </c>
      <c r="D344" s="63"/>
      <c r="E344" s="63"/>
      <c r="F344" s="63">
        <v>0</v>
      </c>
      <c r="G344" s="83"/>
      <c r="H344" s="237"/>
      <c r="I344" s="66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20" s="1" customFormat="1" ht="23.25" customHeight="1">
      <c r="A345" s="254"/>
      <c r="B345" s="62">
        <v>2019</v>
      </c>
      <c r="C345" s="63">
        <f t="shared" si="27"/>
        <v>0</v>
      </c>
      <c r="D345" s="63"/>
      <c r="E345" s="63"/>
      <c r="F345" s="63">
        <v>0</v>
      </c>
      <c r="G345" s="83"/>
      <c r="H345" s="237"/>
      <c r="I345" s="66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7"/>
    </row>
    <row r="346" spans="1:20" s="1" customFormat="1" ht="20.25" customHeight="1">
      <c r="A346" s="254"/>
      <c r="B346" s="62" t="s">
        <v>75</v>
      </c>
      <c r="C346" s="63">
        <f t="shared" si="27"/>
        <v>97.172</v>
      </c>
      <c r="D346" s="63"/>
      <c r="E346" s="63"/>
      <c r="F346" s="63">
        <v>97.172</v>
      </c>
      <c r="G346" s="83"/>
      <c r="H346" s="238"/>
      <c r="I346" s="66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7"/>
    </row>
    <row r="347" spans="1:20" s="1" customFormat="1" ht="18" customHeight="1">
      <c r="A347" s="254"/>
      <c r="B347" s="62" t="s">
        <v>79</v>
      </c>
      <c r="C347" s="63">
        <f t="shared" si="27"/>
        <v>0</v>
      </c>
      <c r="D347" s="63"/>
      <c r="E347" s="63"/>
      <c r="F347" s="63">
        <v>0</v>
      </c>
      <c r="G347" s="83"/>
      <c r="H347" s="238"/>
      <c r="I347" s="66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7"/>
    </row>
    <row r="348" spans="1:20" s="1" customFormat="1" ht="15.75" customHeight="1">
      <c r="A348" s="254"/>
      <c r="B348" s="62" t="s">
        <v>106</v>
      </c>
      <c r="C348" s="63">
        <f t="shared" si="27"/>
        <v>0</v>
      </c>
      <c r="D348" s="63"/>
      <c r="E348" s="63"/>
      <c r="F348" s="63">
        <v>0</v>
      </c>
      <c r="G348" s="83"/>
      <c r="H348" s="239"/>
      <c r="I348" s="66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7"/>
    </row>
    <row r="349" spans="1:20" s="1" customFormat="1" ht="15.75" customHeight="1">
      <c r="A349" s="255"/>
      <c r="B349" s="62" t="s">
        <v>117</v>
      </c>
      <c r="C349" s="63">
        <f t="shared" si="27"/>
        <v>0</v>
      </c>
      <c r="D349" s="63"/>
      <c r="E349" s="63"/>
      <c r="F349" s="63">
        <v>0</v>
      </c>
      <c r="G349" s="83"/>
      <c r="H349" s="240"/>
      <c r="I349" s="66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7"/>
    </row>
    <row r="350" spans="1:19" s="1" customFormat="1" ht="22.5" customHeight="1">
      <c r="A350" s="256" t="s">
        <v>71</v>
      </c>
      <c r="B350" s="62">
        <v>2017</v>
      </c>
      <c r="C350" s="63">
        <f t="shared" si="27"/>
        <v>150.62</v>
      </c>
      <c r="D350" s="63"/>
      <c r="E350" s="63"/>
      <c r="F350" s="63">
        <v>150.62</v>
      </c>
      <c r="G350" s="83"/>
      <c r="H350" s="236" t="s">
        <v>12</v>
      </c>
      <c r="I350" s="66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s="1" customFormat="1" ht="17.25" customHeight="1">
      <c r="A351" s="257"/>
      <c r="B351" s="67">
        <v>2018</v>
      </c>
      <c r="C351" s="63">
        <f t="shared" si="27"/>
        <v>0</v>
      </c>
      <c r="D351" s="63"/>
      <c r="E351" s="63"/>
      <c r="F351" s="63">
        <v>0</v>
      </c>
      <c r="G351" s="83"/>
      <c r="H351" s="237"/>
      <c r="I351" s="66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s="1" customFormat="1" ht="20.25" customHeight="1">
      <c r="A352" s="257"/>
      <c r="B352" s="62">
        <v>2019</v>
      </c>
      <c r="C352" s="63">
        <f t="shared" si="27"/>
        <v>0</v>
      </c>
      <c r="D352" s="63"/>
      <c r="E352" s="63"/>
      <c r="F352" s="63">
        <v>0</v>
      </c>
      <c r="G352" s="83"/>
      <c r="H352" s="237"/>
      <c r="I352" s="66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s="1" customFormat="1" ht="15" customHeight="1">
      <c r="A353" s="253"/>
      <c r="B353" s="62" t="s">
        <v>75</v>
      </c>
      <c r="C353" s="63">
        <f t="shared" si="27"/>
        <v>0</v>
      </c>
      <c r="D353" s="63"/>
      <c r="E353" s="63"/>
      <c r="F353" s="63">
        <v>0</v>
      </c>
      <c r="G353" s="83"/>
      <c r="H353" s="238"/>
      <c r="I353" s="66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s="1" customFormat="1" ht="15" customHeight="1">
      <c r="A354" s="253"/>
      <c r="B354" s="62" t="s">
        <v>79</v>
      </c>
      <c r="C354" s="63">
        <f t="shared" si="27"/>
        <v>0</v>
      </c>
      <c r="D354" s="63"/>
      <c r="E354" s="63"/>
      <c r="F354" s="63">
        <v>0</v>
      </c>
      <c r="G354" s="83"/>
      <c r="H354" s="238"/>
      <c r="I354" s="66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s="1" customFormat="1" ht="15.75" customHeight="1">
      <c r="A355" s="254"/>
      <c r="B355" s="62" t="s">
        <v>106</v>
      </c>
      <c r="C355" s="63">
        <f t="shared" si="27"/>
        <v>0</v>
      </c>
      <c r="D355" s="63"/>
      <c r="E355" s="63"/>
      <c r="F355" s="63">
        <v>0</v>
      </c>
      <c r="G355" s="83"/>
      <c r="H355" s="240"/>
      <c r="I355" s="66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s="1" customFormat="1" ht="15.75" customHeight="1">
      <c r="A356" s="255"/>
      <c r="B356" s="62" t="s">
        <v>117</v>
      </c>
      <c r="C356" s="63">
        <f>G356+F356+E356+D356</f>
        <v>0</v>
      </c>
      <c r="D356" s="63"/>
      <c r="E356" s="63"/>
      <c r="F356" s="63">
        <v>0</v>
      </c>
      <c r="G356" s="83"/>
      <c r="H356" s="80"/>
      <c r="I356" s="66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s="1" customFormat="1" ht="18" customHeight="1">
      <c r="A357" s="71" t="s">
        <v>46</v>
      </c>
      <c r="B357" s="62"/>
      <c r="C357" s="63"/>
      <c r="D357" s="63"/>
      <c r="E357" s="63"/>
      <c r="F357" s="63"/>
      <c r="G357" s="83"/>
      <c r="H357" s="81"/>
      <c r="I357" s="66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s="1" customFormat="1" ht="17.25" customHeight="1">
      <c r="A358" s="92"/>
      <c r="B358" s="98">
        <v>2017</v>
      </c>
      <c r="C358" s="88">
        <f aca="true" t="shared" si="28" ref="C358:C365">G358+F358+E358+D358</f>
        <v>4275.418000000001</v>
      </c>
      <c r="D358" s="63"/>
      <c r="E358" s="88"/>
      <c r="F358" s="99">
        <f aca="true" t="shared" si="29" ref="F358:F364">F329+F336+F343+F350</f>
        <v>4275.418000000001</v>
      </c>
      <c r="G358" s="100"/>
      <c r="H358" s="96"/>
      <c r="I358" s="66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s="1" customFormat="1" ht="17.25" customHeight="1">
      <c r="A359" s="92"/>
      <c r="B359" s="89">
        <v>2018</v>
      </c>
      <c r="C359" s="88">
        <f t="shared" si="28"/>
        <v>2472</v>
      </c>
      <c r="D359" s="88"/>
      <c r="E359" s="88"/>
      <c r="F359" s="99">
        <f t="shared" si="29"/>
        <v>2472</v>
      </c>
      <c r="G359" s="100"/>
      <c r="H359" s="96"/>
      <c r="I359" s="66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s="1" customFormat="1" ht="16.5" customHeight="1">
      <c r="A360" s="92"/>
      <c r="B360" s="87">
        <v>2019</v>
      </c>
      <c r="C360" s="88">
        <f t="shared" si="28"/>
        <v>7352</v>
      </c>
      <c r="D360" s="88"/>
      <c r="E360" s="88"/>
      <c r="F360" s="99">
        <f t="shared" si="29"/>
        <v>7352</v>
      </c>
      <c r="G360" s="100"/>
      <c r="H360" s="96"/>
      <c r="I360" s="66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s="1" customFormat="1" ht="17.25" customHeight="1">
      <c r="A361" s="71"/>
      <c r="B361" s="101">
        <v>2020</v>
      </c>
      <c r="C361" s="88">
        <f t="shared" si="28"/>
        <v>2674.20037</v>
      </c>
      <c r="D361" s="88"/>
      <c r="E361" s="88"/>
      <c r="F361" s="99">
        <f t="shared" si="29"/>
        <v>2674.20037</v>
      </c>
      <c r="G361" s="100"/>
      <c r="H361" s="96"/>
      <c r="I361" s="66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s="1" customFormat="1" ht="17.25" customHeight="1">
      <c r="A362" s="71"/>
      <c r="B362" s="87" t="s">
        <v>79</v>
      </c>
      <c r="C362" s="88">
        <f t="shared" si="28"/>
        <v>2472</v>
      </c>
      <c r="D362" s="88"/>
      <c r="E362" s="88"/>
      <c r="F362" s="99">
        <f t="shared" si="29"/>
        <v>2472</v>
      </c>
      <c r="G362" s="100"/>
      <c r="H362" s="96"/>
      <c r="I362" s="66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s="1" customFormat="1" ht="17.25" customHeight="1">
      <c r="A363" s="71"/>
      <c r="B363" s="87" t="s">
        <v>106</v>
      </c>
      <c r="C363" s="88">
        <f t="shared" si="28"/>
        <v>2472</v>
      </c>
      <c r="D363" s="88"/>
      <c r="E363" s="88"/>
      <c r="F363" s="99">
        <f t="shared" si="29"/>
        <v>2472</v>
      </c>
      <c r="G363" s="100"/>
      <c r="H363" s="96"/>
      <c r="I363" s="66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s="1" customFormat="1" ht="17.25" customHeight="1">
      <c r="A364" s="71"/>
      <c r="B364" s="87" t="s">
        <v>117</v>
      </c>
      <c r="C364" s="88">
        <f t="shared" si="28"/>
        <v>2472</v>
      </c>
      <c r="D364" s="88"/>
      <c r="E364" s="88"/>
      <c r="F364" s="99">
        <f t="shared" si="29"/>
        <v>2472</v>
      </c>
      <c r="G364" s="100"/>
      <c r="H364" s="96"/>
      <c r="I364" s="66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s="1" customFormat="1" ht="21" customHeight="1">
      <c r="A365" s="71"/>
      <c r="B365" s="96" t="s">
        <v>118</v>
      </c>
      <c r="C365" s="88">
        <f t="shared" si="28"/>
        <v>24189.61837</v>
      </c>
      <c r="D365" s="88"/>
      <c r="E365" s="88"/>
      <c r="F365" s="88">
        <f>F358+F359+F360+F361+F362+F363+F364</f>
        <v>24189.61837</v>
      </c>
      <c r="G365" s="100"/>
      <c r="H365" s="96"/>
      <c r="I365" s="66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s="1" customFormat="1" ht="85.5" customHeight="1">
      <c r="A366" s="71" t="s">
        <v>76</v>
      </c>
      <c r="B366" s="66"/>
      <c r="C366" s="74"/>
      <c r="D366" s="88"/>
      <c r="E366" s="74"/>
      <c r="F366" s="74"/>
      <c r="G366" s="84"/>
      <c r="H366" s="74"/>
      <c r="I366" s="66" t="s">
        <v>77</v>
      </c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s="1" customFormat="1" ht="23.25" customHeight="1">
      <c r="A367" s="243" t="s">
        <v>37</v>
      </c>
      <c r="B367" s="247"/>
      <c r="C367" s="247"/>
      <c r="D367" s="247"/>
      <c r="E367" s="247"/>
      <c r="F367" s="247"/>
      <c r="G367" s="247"/>
      <c r="H367" s="248"/>
      <c r="I367" s="66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s="1" customFormat="1" ht="23.25" customHeight="1">
      <c r="A368" s="243" t="s">
        <v>67</v>
      </c>
      <c r="B368" s="244"/>
      <c r="C368" s="244"/>
      <c r="D368" s="244"/>
      <c r="E368" s="244"/>
      <c r="F368" s="244"/>
      <c r="G368" s="244"/>
      <c r="H368" s="245"/>
      <c r="I368" s="66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22" s="1" customFormat="1" ht="18.75" customHeight="1">
      <c r="A369" s="259" t="s">
        <v>7</v>
      </c>
      <c r="B369" s="62">
        <v>2017</v>
      </c>
      <c r="C369" s="63">
        <f>G369+F369+E369+D369</f>
        <v>2173.12975</v>
      </c>
      <c r="D369" s="90"/>
      <c r="E369" s="63"/>
      <c r="F369" s="70">
        <v>2173.12975</v>
      </c>
      <c r="G369" s="83"/>
      <c r="H369" s="236" t="s">
        <v>12</v>
      </c>
      <c r="I369" s="66"/>
      <c r="J369" s="3"/>
      <c r="K369" s="3"/>
      <c r="L369" s="3"/>
      <c r="M369" s="3"/>
      <c r="N369" s="3"/>
      <c r="O369" s="3"/>
      <c r="P369" s="3"/>
      <c r="Q369" s="3"/>
      <c r="R369" s="3"/>
      <c r="S369" s="3"/>
      <c r="V369" s="7"/>
    </row>
    <row r="370" spans="1:19" s="1" customFormat="1" ht="16.5" customHeight="1">
      <c r="A370" s="260"/>
      <c r="B370" s="67">
        <v>2018</v>
      </c>
      <c r="C370" s="63">
        <f>G370+F370+E370+D370</f>
        <v>2283.215</v>
      </c>
      <c r="D370" s="63"/>
      <c r="E370" s="63"/>
      <c r="F370" s="63">
        <v>2283.215</v>
      </c>
      <c r="G370" s="83"/>
      <c r="H370" s="237"/>
      <c r="I370" s="66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s="1" customFormat="1" ht="16.5" customHeight="1">
      <c r="A371" s="267"/>
      <c r="B371" s="62">
        <v>2019</v>
      </c>
      <c r="C371" s="63">
        <f>G371+F371+E371+D371</f>
        <v>2184.05</v>
      </c>
      <c r="D371" s="63"/>
      <c r="E371" s="63"/>
      <c r="F371" s="63">
        <v>2184.05</v>
      </c>
      <c r="G371" s="83"/>
      <c r="H371" s="237"/>
      <c r="I371" s="66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s="1" customFormat="1" ht="17.25" customHeight="1">
      <c r="A372" s="231"/>
      <c r="B372" s="62" t="s">
        <v>75</v>
      </c>
      <c r="C372" s="63">
        <f aca="true" t="shared" si="30" ref="C372:C416">G372+F372+E372+D372</f>
        <v>2184.05</v>
      </c>
      <c r="D372" s="63"/>
      <c r="E372" s="63"/>
      <c r="F372" s="63">
        <v>2184.05</v>
      </c>
      <c r="G372" s="83"/>
      <c r="H372" s="238"/>
      <c r="I372" s="66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23" s="1" customFormat="1" ht="16.5" customHeight="1">
      <c r="A373" s="231"/>
      <c r="B373" s="62" t="s">
        <v>79</v>
      </c>
      <c r="C373" s="63">
        <f t="shared" si="30"/>
        <v>873.62</v>
      </c>
      <c r="D373" s="63"/>
      <c r="E373" s="63"/>
      <c r="F373" s="63">
        <v>873.62</v>
      </c>
      <c r="G373" s="83"/>
      <c r="H373" s="238"/>
      <c r="I373" s="66"/>
      <c r="J373" s="3"/>
      <c r="K373" s="3"/>
      <c r="L373" s="3"/>
      <c r="M373" s="3"/>
      <c r="N373" s="3"/>
      <c r="O373" s="3"/>
      <c r="P373" s="3"/>
      <c r="Q373" s="3"/>
      <c r="R373" s="3"/>
      <c r="S373" s="47"/>
      <c r="T373" s="15"/>
      <c r="U373" s="15"/>
      <c r="V373" s="15"/>
      <c r="W373" s="15"/>
    </row>
    <row r="374" spans="1:19" s="1" customFormat="1" ht="15" customHeight="1">
      <c r="A374" s="232"/>
      <c r="B374" s="62" t="s">
        <v>106</v>
      </c>
      <c r="C374" s="63">
        <f t="shared" si="30"/>
        <v>2184.05</v>
      </c>
      <c r="D374" s="63"/>
      <c r="E374" s="63"/>
      <c r="F374" s="63">
        <v>2184.05</v>
      </c>
      <c r="G374" s="83"/>
      <c r="H374" s="239"/>
      <c r="I374" s="66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s="1" customFormat="1" ht="15" customHeight="1">
      <c r="A375" s="233"/>
      <c r="B375" s="62" t="s">
        <v>117</v>
      </c>
      <c r="C375" s="63">
        <f>G375+F375+E375+D375</f>
        <v>2184.05</v>
      </c>
      <c r="D375" s="63"/>
      <c r="E375" s="63"/>
      <c r="F375" s="63">
        <v>2184.05</v>
      </c>
      <c r="G375" s="83"/>
      <c r="H375" s="240"/>
      <c r="I375" s="66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s="1" customFormat="1" ht="15" customHeight="1">
      <c r="A376" s="241" t="s">
        <v>110</v>
      </c>
      <c r="B376" s="62">
        <v>2017</v>
      </c>
      <c r="C376" s="63">
        <f t="shared" si="30"/>
        <v>0</v>
      </c>
      <c r="D376" s="63"/>
      <c r="E376" s="63"/>
      <c r="F376" s="63">
        <v>0</v>
      </c>
      <c r="G376" s="83"/>
      <c r="H376" s="236" t="s">
        <v>12</v>
      </c>
      <c r="I376" s="66"/>
      <c r="J376" s="3"/>
      <c r="K376" s="3"/>
      <c r="L376" s="3"/>
      <c r="M376" s="3"/>
      <c r="N376" s="3"/>
      <c r="O376" s="3"/>
      <c r="P376" s="3"/>
      <c r="Q376" s="3"/>
      <c r="R376" s="3"/>
      <c r="S376" s="47"/>
    </row>
    <row r="377" spans="1:19" s="1" customFormat="1" ht="15" customHeight="1">
      <c r="A377" s="242"/>
      <c r="B377" s="67">
        <v>2018</v>
      </c>
      <c r="C377" s="63">
        <f>G377+F377+E377+D377</f>
        <v>0</v>
      </c>
      <c r="D377" s="63"/>
      <c r="E377" s="63"/>
      <c r="F377" s="63">
        <v>0</v>
      </c>
      <c r="G377" s="83"/>
      <c r="H377" s="237"/>
      <c r="I377" s="66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s="1" customFormat="1" ht="15" customHeight="1">
      <c r="A378" s="242"/>
      <c r="B378" s="62">
        <v>2019</v>
      </c>
      <c r="C378" s="63">
        <f t="shared" si="30"/>
        <v>0</v>
      </c>
      <c r="D378" s="63"/>
      <c r="E378" s="63"/>
      <c r="F378" s="63">
        <v>0</v>
      </c>
      <c r="G378" s="83"/>
      <c r="H378" s="237"/>
      <c r="I378" s="66"/>
      <c r="J378" s="3"/>
      <c r="K378" s="3"/>
      <c r="L378" s="3"/>
      <c r="M378" s="3"/>
      <c r="N378" s="3"/>
      <c r="O378" s="3"/>
      <c r="P378" s="3"/>
      <c r="Q378" s="3"/>
      <c r="R378" s="3"/>
      <c r="S378" s="47"/>
    </row>
    <row r="379" spans="1:23" s="1" customFormat="1" ht="15" customHeight="1">
      <c r="A379" s="242"/>
      <c r="B379" s="62" t="s">
        <v>75</v>
      </c>
      <c r="C379" s="63">
        <f t="shared" si="30"/>
        <v>2495.636</v>
      </c>
      <c r="D379" s="63"/>
      <c r="E379" s="63"/>
      <c r="F379" s="63">
        <v>2495.636</v>
      </c>
      <c r="G379" s="83"/>
      <c r="H379" s="238"/>
      <c r="I379" s="66"/>
      <c r="J379" s="3"/>
      <c r="K379" s="3"/>
      <c r="L379" s="3"/>
      <c r="M379" s="3"/>
      <c r="N379" s="3"/>
      <c r="O379" s="3"/>
      <c r="P379" s="3"/>
      <c r="Q379" s="3"/>
      <c r="R379" s="3"/>
      <c r="S379" s="3"/>
      <c r="U379" s="7"/>
      <c r="V379" s="7"/>
      <c r="W379" s="7"/>
    </row>
    <row r="380" spans="1:19" s="1" customFormat="1" ht="15" customHeight="1">
      <c r="A380" s="242"/>
      <c r="B380" s="62" t="s">
        <v>79</v>
      </c>
      <c r="C380" s="63">
        <f t="shared" si="30"/>
        <v>150</v>
      </c>
      <c r="D380" s="63"/>
      <c r="E380" s="63"/>
      <c r="F380" s="63">
        <v>150</v>
      </c>
      <c r="G380" s="83"/>
      <c r="H380" s="238"/>
      <c r="I380" s="66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s="1" customFormat="1" ht="15" customHeight="1">
      <c r="A381" s="242"/>
      <c r="B381" s="62" t="s">
        <v>106</v>
      </c>
      <c r="C381" s="63">
        <f t="shared" si="30"/>
        <v>0</v>
      </c>
      <c r="D381" s="63"/>
      <c r="E381" s="63"/>
      <c r="F381" s="63">
        <v>0</v>
      </c>
      <c r="G381" s="83"/>
      <c r="H381" s="239"/>
      <c r="I381" s="66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s="1" customFormat="1" ht="15" customHeight="1">
      <c r="A382" s="233"/>
      <c r="B382" s="62" t="s">
        <v>117</v>
      </c>
      <c r="C382" s="63">
        <f aca="true" t="shared" si="31" ref="C382:C390">G382+F382+E382+D382</f>
        <v>0</v>
      </c>
      <c r="D382" s="63"/>
      <c r="E382" s="63"/>
      <c r="F382" s="63">
        <v>0</v>
      </c>
      <c r="G382" s="83"/>
      <c r="H382" s="240"/>
      <c r="I382" s="66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s="1" customFormat="1" ht="15" customHeight="1">
      <c r="A383" s="241" t="s">
        <v>130</v>
      </c>
      <c r="B383" s="62">
        <v>2017</v>
      </c>
      <c r="C383" s="63">
        <f t="shared" si="31"/>
        <v>0</v>
      </c>
      <c r="D383" s="63"/>
      <c r="E383" s="63"/>
      <c r="F383" s="63">
        <v>0</v>
      </c>
      <c r="G383" s="83"/>
      <c r="H383" s="236" t="s">
        <v>12</v>
      </c>
      <c r="I383" s="66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s="1" customFormat="1" ht="15" customHeight="1">
      <c r="A384" s="242"/>
      <c r="B384" s="67">
        <v>2018</v>
      </c>
      <c r="C384" s="63">
        <f t="shared" si="31"/>
        <v>0</v>
      </c>
      <c r="D384" s="63"/>
      <c r="E384" s="63"/>
      <c r="F384" s="63">
        <v>0</v>
      </c>
      <c r="G384" s="83"/>
      <c r="H384" s="237"/>
      <c r="I384" s="66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s="1" customFormat="1" ht="15" customHeight="1">
      <c r="A385" s="242"/>
      <c r="B385" s="62">
        <v>2019</v>
      </c>
      <c r="C385" s="63">
        <f t="shared" si="31"/>
        <v>0</v>
      </c>
      <c r="D385" s="63"/>
      <c r="E385" s="63"/>
      <c r="F385" s="63">
        <v>0</v>
      </c>
      <c r="G385" s="83"/>
      <c r="H385" s="237"/>
      <c r="I385" s="66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s="1" customFormat="1" ht="15" customHeight="1">
      <c r="A386" s="242"/>
      <c r="B386" s="62" t="s">
        <v>75</v>
      </c>
      <c r="C386" s="63">
        <f t="shared" si="31"/>
        <v>0</v>
      </c>
      <c r="D386" s="63"/>
      <c r="E386" s="63"/>
      <c r="F386" s="63">
        <v>0</v>
      </c>
      <c r="G386" s="83"/>
      <c r="H386" s="238"/>
      <c r="I386" s="66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s="1" customFormat="1" ht="15" customHeight="1">
      <c r="A387" s="242"/>
      <c r="B387" s="62" t="s">
        <v>79</v>
      </c>
      <c r="C387" s="63">
        <f t="shared" si="31"/>
        <v>256.67</v>
      </c>
      <c r="D387" s="63"/>
      <c r="E387" s="63"/>
      <c r="F387" s="63">
        <v>256.67</v>
      </c>
      <c r="G387" s="83"/>
      <c r="H387" s="238"/>
      <c r="I387" s="66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s="1" customFormat="1" ht="15" customHeight="1">
      <c r="A388" s="242"/>
      <c r="B388" s="62" t="s">
        <v>106</v>
      </c>
      <c r="C388" s="63">
        <f t="shared" si="31"/>
        <v>0</v>
      </c>
      <c r="D388" s="63"/>
      <c r="E388" s="63"/>
      <c r="F388" s="63">
        <v>0</v>
      </c>
      <c r="G388" s="83"/>
      <c r="H388" s="239"/>
      <c r="I388" s="66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s="1" customFormat="1" ht="15" customHeight="1">
      <c r="A389" s="233"/>
      <c r="B389" s="62" t="s">
        <v>117</v>
      </c>
      <c r="C389" s="63">
        <f t="shared" si="31"/>
        <v>0</v>
      </c>
      <c r="D389" s="63"/>
      <c r="E389" s="63"/>
      <c r="F389" s="63">
        <v>0</v>
      </c>
      <c r="G389" s="83"/>
      <c r="H389" s="240"/>
      <c r="I389" s="66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s="1" customFormat="1" ht="15" customHeight="1">
      <c r="A390" s="316" t="s">
        <v>127</v>
      </c>
      <c r="B390" s="62">
        <v>2017</v>
      </c>
      <c r="C390" s="63">
        <f t="shared" si="31"/>
        <v>0</v>
      </c>
      <c r="D390" s="63"/>
      <c r="E390" s="63"/>
      <c r="F390" s="63">
        <v>0</v>
      </c>
      <c r="G390" s="83"/>
      <c r="H390" s="236" t="s">
        <v>12</v>
      </c>
      <c r="I390" s="66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s="1" customFormat="1" ht="15" customHeight="1">
      <c r="A391" s="317"/>
      <c r="B391" s="67">
        <v>2018</v>
      </c>
      <c r="C391" s="63">
        <f t="shared" si="30"/>
        <v>0</v>
      </c>
      <c r="D391" s="63"/>
      <c r="E391" s="63"/>
      <c r="F391" s="63">
        <v>0</v>
      </c>
      <c r="G391" s="83"/>
      <c r="H391" s="237"/>
      <c r="I391" s="66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s="1" customFormat="1" ht="15" customHeight="1">
      <c r="A392" s="317"/>
      <c r="B392" s="62">
        <v>2019</v>
      </c>
      <c r="C392" s="63">
        <f t="shared" si="30"/>
        <v>0</v>
      </c>
      <c r="D392" s="63"/>
      <c r="E392" s="63"/>
      <c r="F392" s="63">
        <v>0</v>
      </c>
      <c r="G392" s="83"/>
      <c r="H392" s="237"/>
      <c r="I392" s="66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s="1" customFormat="1" ht="15" customHeight="1">
      <c r="A393" s="317"/>
      <c r="B393" s="62" t="s">
        <v>75</v>
      </c>
      <c r="C393" s="63">
        <f t="shared" si="30"/>
        <v>0</v>
      </c>
      <c r="D393" s="63"/>
      <c r="E393" s="63"/>
      <c r="F393" s="63">
        <v>0</v>
      </c>
      <c r="G393" s="83"/>
      <c r="H393" s="238"/>
      <c r="I393" s="66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s="1" customFormat="1" ht="15" customHeight="1">
      <c r="A394" s="317"/>
      <c r="B394" s="62" t="s">
        <v>79</v>
      </c>
      <c r="C394" s="63">
        <f t="shared" si="30"/>
        <v>204.05</v>
      </c>
      <c r="D394" s="63"/>
      <c r="E394" s="63"/>
      <c r="F394" s="63">
        <v>204.05</v>
      </c>
      <c r="G394" s="83"/>
      <c r="H394" s="238"/>
      <c r="I394" s="66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s="1" customFormat="1" ht="15" customHeight="1">
      <c r="A395" s="317"/>
      <c r="B395" s="62" t="s">
        <v>106</v>
      </c>
      <c r="C395" s="63">
        <f t="shared" si="30"/>
        <v>0</v>
      </c>
      <c r="D395" s="63"/>
      <c r="E395" s="63"/>
      <c r="F395" s="63">
        <v>0</v>
      </c>
      <c r="G395" s="83"/>
      <c r="H395" s="239"/>
      <c r="I395" s="66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s="1" customFormat="1" ht="15" customHeight="1">
      <c r="A396" s="318"/>
      <c r="B396" s="62" t="s">
        <v>117</v>
      </c>
      <c r="C396" s="63">
        <f>G396+F396+E396+D396</f>
        <v>0</v>
      </c>
      <c r="D396" s="63"/>
      <c r="E396" s="63"/>
      <c r="F396" s="63">
        <v>0</v>
      </c>
      <c r="G396" s="83"/>
      <c r="H396" s="240"/>
      <c r="I396" s="66"/>
      <c r="J396" s="3"/>
      <c r="K396" s="3"/>
      <c r="L396" s="3"/>
      <c r="M396" s="3"/>
      <c r="N396" s="3"/>
      <c r="O396" s="3"/>
      <c r="P396" s="3"/>
      <c r="Q396" s="3"/>
      <c r="R396" s="47"/>
      <c r="S396" s="47"/>
    </row>
    <row r="397" spans="1:19" s="1" customFormat="1" ht="16.5" customHeight="1">
      <c r="A397" s="259" t="s">
        <v>128</v>
      </c>
      <c r="B397" s="62">
        <v>2017</v>
      </c>
      <c r="C397" s="63">
        <f>G397+F397+E397+D397</f>
        <v>0</v>
      </c>
      <c r="D397" s="63"/>
      <c r="E397" s="63"/>
      <c r="F397" s="63">
        <v>0</v>
      </c>
      <c r="G397" s="83"/>
      <c r="H397" s="236" t="s">
        <v>12</v>
      </c>
      <c r="I397" s="66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s="1" customFormat="1" ht="16.5" customHeight="1">
      <c r="A398" s="260"/>
      <c r="B398" s="67">
        <v>2018</v>
      </c>
      <c r="C398" s="63">
        <f t="shared" si="30"/>
        <v>124.7</v>
      </c>
      <c r="D398" s="63"/>
      <c r="E398" s="63"/>
      <c r="F398" s="63">
        <v>124.7</v>
      </c>
      <c r="G398" s="83"/>
      <c r="H398" s="237"/>
      <c r="I398" s="66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s="1" customFormat="1" ht="18" customHeight="1">
      <c r="A399" s="267"/>
      <c r="B399" s="62">
        <v>2019</v>
      </c>
      <c r="C399" s="63">
        <f t="shared" si="30"/>
        <v>0</v>
      </c>
      <c r="D399" s="63"/>
      <c r="E399" s="63"/>
      <c r="F399" s="63">
        <v>0</v>
      </c>
      <c r="G399" s="83"/>
      <c r="H399" s="237"/>
      <c r="I399" s="66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s="1" customFormat="1" ht="17.25" customHeight="1">
      <c r="A400" s="231"/>
      <c r="B400" s="62" t="s">
        <v>75</v>
      </c>
      <c r="C400" s="63">
        <f t="shared" si="30"/>
        <v>0</v>
      </c>
      <c r="D400" s="63"/>
      <c r="E400" s="63"/>
      <c r="F400" s="63">
        <v>0</v>
      </c>
      <c r="G400" s="83"/>
      <c r="H400" s="238"/>
      <c r="I400" s="66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s="1" customFormat="1" ht="16.5" customHeight="1">
      <c r="A401" s="231"/>
      <c r="B401" s="62" t="s">
        <v>79</v>
      </c>
      <c r="C401" s="63">
        <f t="shared" si="30"/>
        <v>0</v>
      </c>
      <c r="D401" s="63"/>
      <c r="E401" s="63"/>
      <c r="F401" s="63">
        <v>0</v>
      </c>
      <c r="G401" s="83"/>
      <c r="H401" s="238"/>
      <c r="I401" s="66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s="1" customFormat="1" ht="15.75" customHeight="1">
      <c r="A402" s="232"/>
      <c r="B402" s="62" t="s">
        <v>106</v>
      </c>
      <c r="C402" s="63">
        <f t="shared" si="30"/>
        <v>0</v>
      </c>
      <c r="D402" s="63"/>
      <c r="E402" s="63"/>
      <c r="F402" s="63">
        <v>0</v>
      </c>
      <c r="G402" s="83"/>
      <c r="H402" s="239"/>
      <c r="I402" s="66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s="1" customFormat="1" ht="15.75" customHeight="1">
      <c r="A403" s="233"/>
      <c r="B403" s="62" t="s">
        <v>117</v>
      </c>
      <c r="C403" s="63">
        <f>G403+F403+E403+D403</f>
        <v>0</v>
      </c>
      <c r="D403" s="63"/>
      <c r="E403" s="63"/>
      <c r="F403" s="63">
        <v>0</v>
      </c>
      <c r="G403" s="83"/>
      <c r="H403" s="240"/>
      <c r="I403" s="66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s="1" customFormat="1" ht="18.75" customHeight="1">
      <c r="A404" s="241" t="s">
        <v>129</v>
      </c>
      <c r="B404" s="62">
        <v>2017</v>
      </c>
      <c r="C404" s="63">
        <f>G404+F404+E404+D404</f>
        <v>0</v>
      </c>
      <c r="D404" s="63"/>
      <c r="E404" s="63"/>
      <c r="F404" s="63">
        <v>0</v>
      </c>
      <c r="G404" s="83"/>
      <c r="H404" s="236" t="s">
        <v>12</v>
      </c>
      <c r="I404" s="66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s="1" customFormat="1" ht="19.5" customHeight="1">
      <c r="A405" s="242"/>
      <c r="B405" s="67">
        <v>2018</v>
      </c>
      <c r="C405" s="63">
        <f t="shared" si="30"/>
        <v>0</v>
      </c>
      <c r="D405" s="63"/>
      <c r="E405" s="63"/>
      <c r="F405" s="63">
        <v>0</v>
      </c>
      <c r="G405" s="83"/>
      <c r="H405" s="237"/>
      <c r="I405" s="66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s="1" customFormat="1" ht="17.25" customHeight="1">
      <c r="A406" s="242"/>
      <c r="B406" s="62">
        <v>2019</v>
      </c>
      <c r="C406" s="63">
        <f t="shared" si="30"/>
        <v>0</v>
      </c>
      <c r="D406" s="63"/>
      <c r="E406" s="63"/>
      <c r="F406" s="63">
        <v>0</v>
      </c>
      <c r="G406" s="83"/>
      <c r="H406" s="237"/>
      <c r="I406" s="66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s="1" customFormat="1" ht="16.5" customHeight="1">
      <c r="A407" s="242"/>
      <c r="B407" s="62" t="s">
        <v>75</v>
      </c>
      <c r="C407" s="63">
        <f t="shared" si="30"/>
        <v>0</v>
      </c>
      <c r="D407" s="63"/>
      <c r="E407" s="63"/>
      <c r="F407" s="63">
        <v>0</v>
      </c>
      <c r="G407" s="83"/>
      <c r="H407" s="238"/>
      <c r="I407" s="66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s="1" customFormat="1" ht="15.75" customHeight="1">
      <c r="A408" s="242"/>
      <c r="B408" s="62" t="s">
        <v>79</v>
      </c>
      <c r="C408" s="63">
        <f t="shared" si="30"/>
        <v>0</v>
      </c>
      <c r="D408" s="63"/>
      <c r="E408" s="63"/>
      <c r="F408" s="63">
        <v>0</v>
      </c>
      <c r="G408" s="83"/>
      <c r="H408" s="238"/>
      <c r="I408" s="66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s="1" customFormat="1" ht="16.5" customHeight="1">
      <c r="A409" s="242"/>
      <c r="B409" s="62" t="s">
        <v>106</v>
      </c>
      <c r="C409" s="63">
        <f t="shared" si="30"/>
        <v>0</v>
      </c>
      <c r="D409" s="63"/>
      <c r="E409" s="63"/>
      <c r="F409" s="63">
        <v>0</v>
      </c>
      <c r="G409" s="83"/>
      <c r="H409" s="239"/>
      <c r="I409" s="66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s="1" customFormat="1" ht="15" customHeight="1">
      <c r="A410" s="233"/>
      <c r="B410" s="62" t="s">
        <v>117</v>
      </c>
      <c r="C410" s="63">
        <f>G410+F410+E410+D410</f>
        <v>0</v>
      </c>
      <c r="D410" s="63"/>
      <c r="E410" s="63"/>
      <c r="F410" s="63">
        <v>0</v>
      </c>
      <c r="G410" s="83"/>
      <c r="H410" s="240"/>
      <c r="I410" s="66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s="1" customFormat="1" ht="15.75" customHeight="1">
      <c r="A411" s="241" t="s">
        <v>137</v>
      </c>
      <c r="B411" s="62">
        <v>2017</v>
      </c>
      <c r="C411" s="63">
        <f>G411+F411+E411+D411</f>
        <v>0</v>
      </c>
      <c r="D411" s="63"/>
      <c r="E411" s="63"/>
      <c r="F411" s="63">
        <v>0</v>
      </c>
      <c r="G411" s="83"/>
      <c r="H411" s="236" t="s">
        <v>12</v>
      </c>
      <c r="I411" s="66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s="1" customFormat="1" ht="15" customHeight="1">
      <c r="A412" s="232"/>
      <c r="B412" s="67">
        <v>2018</v>
      </c>
      <c r="C412" s="63">
        <f t="shared" si="30"/>
        <v>0</v>
      </c>
      <c r="D412" s="63"/>
      <c r="E412" s="63"/>
      <c r="F412" s="63">
        <v>0</v>
      </c>
      <c r="G412" s="83"/>
      <c r="H412" s="237"/>
      <c r="I412" s="66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21" s="1" customFormat="1" ht="15.75" customHeight="1">
      <c r="A413" s="232"/>
      <c r="B413" s="62">
        <v>2019</v>
      </c>
      <c r="C413" s="63">
        <f t="shared" si="30"/>
        <v>95.014</v>
      </c>
      <c r="D413" s="63"/>
      <c r="E413" s="63"/>
      <c r="F413" s="63">
        <v>95.014</v>
      </c>
      <c r="G413" s="83"/>
      <c r="H413" s="237"/>
      <c r="I413" s="66"/>
      <c r="J413" s="3"/>
      <c r="K413" s="3"/>
      <c r="L413" s="3"/>
      <c r="M413" s="3"/>
      <c r="N413" s="3"/>
      <c r="O413" s="3"/>
      <c r="P413" s="3"/>
      <c r="Q413" s="3"/>
      <c r="R413" s="3"/>
      <c r="S413" s="3"/>
      <c r="U413" s="7"/>
    </row>
    <row r="414" spans="1:19" s="1" customFormat="1" ht="15.75" customHeight="1">
      <c r="A414" s="232"/>
      <c r="B414" s="62" t="s">
        <v>75</v>
      </c>
      <c r="C414" s="63">
        <f t="shared" si="30"/>
        <v>93.051</v>
      </c>
      <c r="D414" s="63"/>
      <c r="E414" s="63"/>
      <c r="F414" s="63">
        <v>93.051</v>
      </c>
      <c r="G414" s="83"/>
      <c r="H414" s="238"/>
      <c r="I414" s="66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s="1" customFormat="1" ht="15.75" customHeight="1">
      <c r="A415" s="232"/>
      <c r="B415" s="62" t="s">
        <v>79</v>
      </c>
      <c r="C415" s="63">
        <f t="shared" si="30"/>
        <v>0</v>
      </c>
      <c r="D415" s="63"/>
      <c r="E415" s="63"/>
      <c r="F415" s="63">
        <v>0</v>
      </c>
      <c r="G415" s="83"/>
      <c r="H415" s="238"/>
      <c r="I415" s="66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s="1" customFormat="1" ht="15.75" customHeight="1">
      <c r="A416" s="232"/>
      <c r="B416" s="62" t="s">
        <v>106</v>
      </c>
      <c r="C416" s="63">
        <f t="shared" si="30"/>
        <v>0</v>
      </c>
      <c r="D416" s="63"/>
      <c r="E416" s="63"/>
      <c r="F416" s="63">
        <v>0</v>
      </c>
      <c r="G416" s="83"/>
      <c r="H416" s="239"/>
      <c r="I416" s="66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s="1" customFormat="1" ht="15.75" customHeight="1">
      <c r="A417" s="233"/>
      <c r="B417" s="62" t="s">
        <v>117</v>
      </c>
      <c r="C417" s="63">
        <f>G417+F417+E417+D417</f>
        <v>0</v>
      </c>
      <c r="D417" s="63"/>
      <c r="E417" s="63"/>
      <c r="F417" s="63">
        <v>0</v>
      </c>
      <c r="G417" s="83"/>
      <c r="H417" s="240"/>
      <c r="I417" s="66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s="1" customFormat="1" ht="18" customHeight="1">
      <c r="A418" s="71" t="s">
        <v>45</v>
      </c>
      <c r="B418" s="87"/>
      <c r="C418" s="88"/>
      <c r="D418" s="63"/>
      <c r="E418" s="88"/>
      <c r="F418" s="88"/>
      <c r="G418" s="83"/>
      <c r="H418" s="74"/>
      <c r="I418" s="66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s="1" customFormat="1" ht="17.25" customHeight="1">
      <c r="A419" s="92"/>
      <c r="B419" s="87">
        <v>2017</v>
      </c>
      <c r="C419" s="88">
        <f aca="true" t="shared" si="32" ref="C419:C426">G419+F419+E419+D419</f>
        <v>2173.12975</v>
      </c>
      <c r="D419" s="88"/>
      <c r="E419" s="88"/>
      <c r="F419" s="88">
        <f aca="true" t="shared" si="33" ref="F419:F425">F369+F376+F390+F397+F404+F411</f>
        <v>2173.12975</v>
      </c>
      <c r="G419" s="83"/>
      <c r="H419" s="74"/>
      <c r="I419" s="66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s="1" customFormat="1" ht="16.5" customHeight="1">
      <c r="A420" s="92"/>
      <c r="B420" s="89">
        <v>2018</v>
      </c>
      <c r="C420" s="88">
        <f t="shared" si="32"/>
        <v>2407.915</v>
      </c>
      <c r="D420" s="88"/>
      <c r="E420" s="88"/>
      <c r="F420" s="88">
        <f t="shared" si="33"/>
        <v>2407.915</v>
      </c>
      <c r="G420" s="83"/>
      <c r="H420" s="74"/>
      <c r="I420" s="66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s="1" customFormat="1" ht="16.5" customHeight="1">
      <c r="A421" s="92"/>
      <c r="B421" s="87">
        <v>2019</v>
      </c>
      <c r="C421" s="88">
        <f t="shared" si="32"/>
        <v>2279.0640000000003</v>
      </c>
      <c r="D421" s="88"/>
      <c r="E421" s="88"/>
      <c r="F421" s="88">
        <f t="shared" si="33"/>
        <v>2279.0640000000003</v>
      </c>
      <c r="G421" s="83"/>
      <c r="H421" s="74"/>
      <c r="I421" s="66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s="1" customFormat="1" ht="16.5" customHeight="1">
      <c r="A422" s="92"/>
      <c r="B422" s="87" t="s">
        <v>75</v>
      </c>
      <c r="C422" s="88">
        <f t="shared" si="32"/>
        <v>4772.737</v>
      </c>
      <c r="D422" s="88"/>
      <c r="E422" s="88"/>
      <c r="F422" s="88">
        <f t="shared" si="33"/>
        <v>4772.737</v>
      </c>
      <c r="G422" s="83"/>
      <c r="H422" s="74"/>
      <c r="I422" s="66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s="1" customFormat="1" ht="15.75" customHeight="1">
      <c r="A423" s="92"/>
      <c r="B423" s="87" t="s">
        <v>79</v>
      </c>
      <c r="C423" s="88">
        <f t="shared" si="32"/>
        <v>1484.3400000000001</v>
      </c>
      <c r="D423" s="88"/>
      <c r="E423" s="88"/>
      <c r="F423" s="88">
        <f>F373+F380+F394+F401+F408+F415+F387</f>
        <v>1484.3400000000001</v>
      </c>
      <c r="G423" s="83"/>
      <c r="H423" s="74"/>
      <c r="I423" s="66"/>
      <c r="J423" s="3"/>
      <c r="K423" s="3"/>
      <c r="L423" s="3"/>
      <c r="M423" s="3"/>
      <c r="N423" s="3"/>
      <c r="O423" s="3"/>
      <c r="P423" s="3"/>
      <c r="Q423" s="3"/>
      <c r="R423" s="3"/>
      <c r="S423" s="47"/>
    </row>
    <row r="424" spans="1:19" s="1" customFormat="1" ht="15.75" customHeight="1">
      <c r="A424" s="92"/>
      <c r="B424" s="87" t="s">
        <v>106</v>
      </c>
      <c r="C424" s="88">
        <f t="shared" si="32"/>
        <v>2184.05</v>
      </c>
      <c r="D424" s="88"/>
      <c r="E424" s="88"/>
      <c r="F424" s="88">
        <f t="shared" si="33"/>
        <v>2184.05</v>
      </c>
      <c r="G424" s="83"/>
      <c r="H424" s="74"/>
      <c r="I424" s="66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s="1" customFormat="1" ht="15.75" customHeight="1">
      <c r="A425" s="92"/>
      <c r="B425" s="87" t="s">
        <v>117</v>
      </c>
      <c r="C425" s="88">
        <f t="shared" si="32"/>
        <v>2184.05</v>
      </c>
      <c r="D425" s="88"/>
      <c r="E425" s="88"/>
      <c r="F425" s="88">
        <f t="shared" si="33"/>
        <v>2184.05</v>
      </c>
      <c r="G425" s="83"/>
      <c r="H425" s="74"/>
      <c r="I425" s="66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s="1" customFormat="1" ht="18" customHeight="1">
      <c r="A426" s="71"/>
      <c r="B426" s="96" t="s">
        <v>118</v>
      </c>
      <c r="C426" s="88">
        <f t="shared" si="32"/>
        <v>17485.28575</v>
      </c>
      <c r="D426" s="88"/>
      <c r="E426" s="88"/>
      <c r="F426" s="88">
        <f>F421+F420+F419+F422+F423+F424+F425</f>
        <v>17485.28575</v>
      </c>
      <c r="G426" s="83"/>
      <c r="H426" s="74"/>
      <c r="I426" s="66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s="1" customFormat="1" ht="48.75" customHeight="1">
      <c r="A427" s="71" t="s">
        <v>13</v>
      </c>
      <c r="B427" s="66"/>
      <c r="C427" s="74"/>
      <c r="D427" s="88"/>
      <c r="E427" s="74"/>
      <c r="F427" s="74"/>
      <c r="G427" s="84"/>
      <c r="H427" s="74"/>
      <c r="I427" s="66" t="s">
        <v>27</v>
      </c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s="1" customFormat="1" ht="19.5" customHeight="1">
      <c r="A428" s="246" t="s">
        <v>38</v>
      </c>
      <c r="B428" s="247"/>
      <c r="C428" s="247"/>
      <c r="D428" s="247"/>
      <c r="E428" s="247"/>
      <c r="F428" s="247"/>
      <c r="G428" s="247"/>
      <c r="H428" s="248"/>
      <c r="I428" s="66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s="1" customFormat="1" ht="16.5" customHeight="1">
      <c r="A429" s="246" t="s">
        <v>39</v>
      </c>
      <c r="B429" s="249"/>
      <c r="C429" s="249"/>
      <c r="D429" s="249"/>
      <c r="E429" s="249"/>
      <c r="F429" s="249"/>
      <c r="G429" s="249"/>
      <c r="H429" s="250"/>
      <c r="I429" s="66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22" s="1" customFormat="1" ht="23.25" customHeight="1">
      <c r="A430" s="298" t="s">
        <v>142</v>
      </c>
      <c r="B430" s="277">
        <v>2017</v>
      </c>
      <c r="C430" s="286">
        <f>G430+F430+E430+D430</f>
        <v>1033.95191</v>
      </c>
      <c r="D430" s="82"/>
      <c r="E430" s="286"/>
      <c r="F430" s="286">
        <v>1033.95191</v>
      </c>
      <c r="G430" s="280"/>
      <c r="H430" s="236" t="s">
        <v>12</v>
      </c>
      <c r="I430" s="275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7"/>
      <c r="U430" s="7"/>
      <c r="V430" s="7"/>
    </row>
    <row r="431" spans="1:19" s="1" customFormat="1" ht="3.75" customHeight="1" hidden="1">
      <c r="A431" s="300"/>
      <c r="B431" s="278"/>
      <c r="C431" s="287"/>
      <c r="D431" s="286"/>
      <c r="E431" s="287"/>
      <c r="F431" s="313"/>
      <c r="G431" s="281"/>
      <c r="H431" s="237"/>
      <c r="I431" s="276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s="1" customFormat="1" ht="0.75" customHeight="1" hidden="1">
      <c r="A432" s="300"/>
      <c r="B432" s="279"/>
      <c r="C432" s="288"/>
      <c r="D432" s="287"/>
      <c r="E432" s="288"/>
      <c r="F432" s="314"/>
      <c r="G432" s="282"/>
      <c r="H432" s="237"/>
      <c r="I432" s="66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27" s="1" customFormat="1" ht="25.5" customHeight="1">
      <c r="A433" s="300"/>
      <c r="B433" s="102" t="s">
        <v>69</v>
      </c>
      <c r="C433" s="63">
        <f>G433+F433+E433+D431</f>
        <v>1756.81631</v>
      </c>
      <c r="D433" s="288"/>
      <c r="E433" s="63"/>
      <c r="F433" s="63">
        <v>1756.81631</v>
      </c>
      <c r="G433" s="83"/>
      <c r="H433" s="238"/>
      <c r="I433" s="66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26"/>
      <c r="U433" s="27"/>
      <c r="V433" s="28"/>
      <c r="Y433" s="17"/>
      <c r="Z433" s="29"/>
      <c r="AA433" s="30"/>
    </row>
    <row r="434" spans="1:25" s="1" customFormat="1" ht="24" customHeight="1">
      <c r="A434" s="300"/>
      <c r="B434" s="102">
        <v>2019</v>
      </c>
      <c r="C434" s="63">
        <f aca="true" t="shared" si="34" ref="C434:C472">G434+F434+E434+D432</f>
        <v>1184.655</v>
      </c>
      <c r="D434" s="63"/>
      <c r="E434" s="63"/>
      <c r="F434" s="63">
        <v>1184.655</v>
      </c>
      <c r="G434" s="83"/>
      <c r="H434" s="239"/>
      <c r="I434" s="66"/>
      <c r="J434" s="3"/>
      <c r="K434" s="3"/>
      <c r="L434" s="3"/>
      <c r="M434" s="3"/>
      <c r="N434" s="3"/>
      <c r="O434" s="3"/>
      <c r="P434" s="3"/>
      <c r="Q434" s="3"/>
      <c r="R434" s="3"/>
      <c r="S434" s="3"/>
      <c r="U434" s="7"/>
      <c r="V434" s="28"/>
      <c r="X434" s="11"/>
      <c r="Y434" s="17"/>
    </row>
    <row r="435" spans="1:26" s="1" customFormat="1" ht="26.25" customHeight="1">
      <c r="A435" s="300"/>
      <c r="B435" s="102">
        <v>2020</v>
      </c>
      <c r="C435" s="63">
        <f t="shared" si="34"/>
        <v>221.51323</v>
      </c>
      <c r="D435" s="63"/>
      <c r="E435" s="63"/>
      <c r="F435" s="63">
        <v>221.51323</v>
      </c>
      <c r="G435" s="83"/>
      <c r="H435" s="239"/>
      <c r="I435" s="66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7"/>
      <c r="U435" s="7"/>
      <c r="V435" s="18"/>
      <c r="W435" s="7"/>
      <c r="X435" s="40"/>
      <c r="Z435" s="31"/>
    </row>
    <row r="436" spans="1:26" s="1" customFormat="1" ht="24.75" customHeight="1">
      <c r="A436" s="300"/>
      <c r="B436" s="102">
        <v>2021</v>
      </c>
      <c r="C436" s="63">
        <f t="shared" si="34"/>
        <v>472.28049</v>
      </c>
      <c r="D436" s="63"/>
      <c r="E436" s="63"/>
      <c r="F436" s="63">
        <v>472.28049</v>
      </c>
      <c r="G436" s="83"/>
      <c r="H436" s="239"/>
      <c r="I436" s="66"/>
      <c r="J436" s="3"/>
      <c r="K436" s="3"/>
      <c r="L436" s="3"/>
      <c r="M436" s="3"/>
      <c r="N436" s="3"/>
      <c r="O436" s="3"/>
      <c r="P436" s="3"/>
      <c r="Q436" s="3"/>
      <c r="R436" s="3"/>
      <c r="S436" s="3"/>
      <c r="U436" s="7"/>
      <c r="V436" s="18"/>
      <c r="W436" s="7"/>
      <c r="X436" s="40"/>
      <c r="Z436" s="31"/>
    </row>
    <row r="437" spans="1:26" s="1" customFormat="1" ht="24.75" customHeight="1">
      <c r="A437" s="301"/>
      <c r="B437" s="102">
        <v>2022</v>
      </c>
      <c r="C437" s="63">
        <f t="shared" si="34"/>
        <v>0</v>
      </c>
      <c r="D437" s="63"/>
      <c r="E437" s="63"/>
      <c r="F437" s="63">
        <v>0</v>
      </c>
      <c r="G437" s="83"/>
      <c r="H437" s="239"/>
      <c r="I437" s="66"/>
      <c r="J437" s="3"/>
      <c r="K437" s="3"/>
      <c r="L437" s="3"/>
      <c r="M437" s="3"/>
      <c r="N437" s="3"/>
      <c r="O437" s="3"/>
      <c r="P437" s="3"/>
      <c r="Q437" s="3"/>
      <c r="R437" s="3"/>
      <c r="S437" s="3"/>
      <c r="V437" s="35"/>
      <c r="X437" s="40"/>
      <c r="Z437" s="31"/>
    </row>
    <row r="438" spans="1:26" s="1" customFormat="1" ht="24.75" customHeight="1">
      <c r="A438" s="302"/>
      <c r="B438" s="102">
        <v>2023</v>
      </c>
      <c r="C438" s="63">
        <f>G438+F438+E438+D436</f>
        <v>0</v>
      </c>
      <c r="D438" s="63"/>
      <c r="E438" s="63"/>
      <c r="F438" s="63">
        <v>0</v>
      </c>
      <c r="G438" s="83"/>
      <c r="H438" s="240"/>
      <c r="I438" s="66"/>
      <c r="J438" s="3"/>
      <c r="K438" s="3"/>
      <c r="L438" s="3"/>
      <c r="M438" s="3"/>
      <c r="N438" s="3"/>
      <c r="O438" s="3"/>
      <c r="P438" s="3"/>
      <c r="Q438" s="3"/>
      <c r="R438" s="228"/>
      <c r="S438" s="9"/>
      <c r="U438" s="20"/>
      <c r="V438" s="226"/>
      <c r="X438" s="40"/>
      <c r="Z438" s="31"/>
    </row>
    <row r="439" spans="1:26" s="1" customFormat="1" ht="18" customHeight="1">
      <c r="A439" s="322" t="s">
        <v>122</v>
      </c>
      <c r="B439" s="102">
        <v>2017</v>
      </c>
      <c r="C439" s="63">
        <f t="shared" si="34"/>
        <v>0</v>
      </c>
      <c r="D439" s="63"/>
      <c r="E439" s="63"/>
      <c r="F439" s="63">
        <v>0</v>
      </c>
      <c r="G439" s="83"/>
      <c r="H439" s="283" t="s">
        <v>12</v>
      </c>
      <c r="I439" s="66"/>
      <c r="J439" s="3"/>
      <c r="K439" s="3"/>
      <c r="L439" s="3"/>
      <c r="M439" s="3"/>
      <c r="N439" s="3"/>
      <c r="O439" s="3"/>
      <c r="P439" s="3"/>
      <c r="Q439" s="3"/>
      <c r="R439" s="3"/>
      <c r="S439" s="3"/>
      <c r="V439" s="35"/>
      <c r="X439" s="40"/>
      <c r="Z439" s="31"/>
    </row>
    <row r="440" spans="1:26" s="1" customFormat="1" ht="15.75" customHeight="1">
      <c r="A440" s="323"/>
      <c r="B440" s="102">
        <v>2018</v>
      </c>
      <c r="C440" s="63">
        <f t="shared" si="34"/>
        <v>0</v>
      </c>
      <c r="D440" s="63"/>
      <c r="E440" s="63"/>
      <c r="F440" s="63">
        <v>0</v>
      </c>
      <c r="G440" s="83"/>
      <c r="H440" s="284"/>
      <c r="I440" s="66"/>
      <c r="J440" s="3"/>
      <c r="K440" s="3"/>
      <c r="L440" s="3"/>
      <c r="M440" s="3"/>
      <c r="N440" s="3"/>
      <c r="O440" s="3"/>
      <c r="P440" s="3"/>
      <c r="Q440" s="3"/>
      <c r="R440" s="63"/>
      <c r="S440" s="3"/>
      <c r="V440" s="35"/>
      <c r="X440" s="40"/>
      <c r="Z440" s="31"/>
    </row>
    <row r="441" spans="1:26" s="1" customFormat="1" ht="16.5" customHeight="1">
      <c r="A441" s="323"/>
      <c r="B441" s="102">
        <v>2019</v>
      </c>
      <c r="C441" s="63">
        <f t="shared" si="34"/>
        <v>0</v>
      </c>
      <c r="D441" s="63"/>
      <c r="E441" s="63"/>
      <c r="F441" s="63">
        <v>0</v>
      </c>
      <c r="G441" s="83"/>
      <c r="H441" s="284"/>
      <c r="I441" s="66"/>
      <c r="J441" s="3"/>
      <c r="K441" s="3"/>
      <c r="L441" s="3"/>
      <c r="M441" s="3"/>
      <c r="N441" s="3"/>
      <c r="O441" s="3"/>
      <c r="P441" s="3"/>
      <c r="Q441" s="3"/>
      <c r="R441" s="3"/>
      <c r="S441" s="3"/>
      <c r="V441" s="35"/>
      <c r="X441" s="40"/>
      <c r="Z441" s="31"/>
    </row>
    <row r="442" spans="1:26" s="1" customFormat="1" ht="18.75" customHeight="1">
      <c r="A442" s="323"/>
      <c r="B442" s="102">
        <v>2020</v>
      </c>
      <c r="C442" s="63">
        <f t="shared" si="34"/>
        <v>23</v>
      </c>
      <c r="D442" s="63"/>
      <c r="E442" s="63"/>
      <c r="F442" s="63">
        <v>23</v>
      </c>
      <c r="G442" s="83"/>
      <c r="H442" s="284"/>
      <c r="I442" s="66"/>
      <c r="J442" s="3"/>
      <c r="K442" s="3"/>
      <c r="L442" s="3"/>
      <c r="M442" s="3"/>
      <c r="N442" s="3"/>
      <c r="O442" s="3"/>
      <c r="P442" s="3"/>
      <c r="Q442" s="3"/>
      <c r="R442" s="3"/>
      <c r="S442" s="3"/>
      <c r="V442" s="35"/>
      <c r="X442" s="40"/>
      <c r="Z442" s="31"/>
    </row>
    <row r="443" spans="1:26" s="1" customFormat="1" ht="16.5" customHeight="1">
      <c r="A443" s="323"/>
      <c r="B443" s="102">
        <v>2021</v>
      </c>
      <c r="C443" s="63">
        <f t="shared" si="34"/>
        <v>0</v>
      </c>
      <c r="D443" s="63"/>
      <c r="E443" s="63"/>
      <c r="F443" s="63">
        <v>0</v>
      </c>
      <c r="G443" s="83"/>
      <c r="H443" s="284"/>
      <c r="I443" s="66"/>
      <c r="J443" s="3"/>
      <c r="K443" s="3"/>
      <c r="L443" s="3"/>
      <c r="M443" s="3"/>
      <c r="N443" s="3"/>
      <c r="O443" s="3"/>
      <c r="P443" s="3"/>
      <c r="Q443" s="3"/>
      <c r="R443" s="3"/>
      <c r="S443" s="3"/>
      <c r="V443" s="35"/>
      <c r="X443" s="40"/>
      <c r="Z443" s="31"/>
    </row>
    <row r="444" spans="1:26" s="1" customFormat="1" ht="18" customHeight="1">
      <c r="A444" s="323"/>
      <c r="B444" s="102">
        <v>2022</v>
      </c>
      <c r="C444" s="63">
        <f t="shared" si="34"/>
        <v>0</v>
      </c>
      <c r="D444" s="63"/>
      <c r="E444" s="63"/>
      <c r="F444" s="63">
        <v>0</v>
      </c>
      <c r="G444" s="83"/>
      <c r="H444" s="284"/>
      <c r="I444" s="66"/>
      <c r="J444" s="3"/>
      <c r="K444" s="3"/>
      <c r="L444" s="3"/>
      <c r="M444" s="3"/>
      <c r="N444" s="3"/>
      <c r="O444" s="3"/>
      <c r="P444" s="3"/>
      <c r="Q444" s="3"/>
      <c r="R444" s="3"/>
      <c r="S444" s="3"/>
      <c r="V444" s="35"/>
      <c r="X444" s="40"/>
      <c r="Z444" s="31"/>
    </row>
    <row r="445" spans="1:26" s="1" customFormat="1" ht="18" customHeight="1">
      <c r="A445" s="324"/>
      <c r="B445" s="102">
        <v>2023</v>
      </c>
      <c r="C445" s="63">
        <f t="shared" si="34"/>
        <v>0</v>
      </c>
      <c r="D445" s="63"/>
      <c r="E445" s="63"/>
      <c r="F445" s="63">
        <v>0</v>
      </c>
      <c r="G445" s="83"/>
      <c r="H445" s="285"/>
      <c r="I445" s="66"/>
      <c r="J445" s="3"/>
      <c r="K445" s="3"/>
      <c r="L445" s="3"/>
      <c r="M445" s="3"/>
      <c r="N445" s="3"/>
      <c r="O445" s="3"/>
      <c r="P445" s="3"/>
      <c r="Q445" s="3"/>
      <c r="R445" s="3"/>
      <c r="S445" s="3"/>
      <c r="V445" s="35"/>
      <c r="X445" s="40"/>
      <c r="Z445" s="31"/>
    </row>
    <row r="446" spans="1:24" s="1" customFormat="1" ht="18" customHeight="1">
      <c r="A446" s="315" t="s">
        <v>120</v>
      </c>
      <c r="B446" s="102">
        <v>2017</v>
      </c>
      <c r="C446" s="63">
        <f t="shared" si="34"/>
        <v>123.661</v>
      </c>
      <c r="D446" s="63"/>
      <c r="E446" s="63"/>
      <c r="F446" s="63">
        <v>123.661</v>
      </c>
      <c r="G446" s="83"/>
      <c r="H446" s="236" t="s">
        <v>12</v>
      </c>
      <c r="I446" s="66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7"/>
      <c r="U446" s="20"/>
      <c r="V446" s="19"/>
      <c r="X446" s="11"/>
    </row>
    <row r="447" spans="1:26" s="1" customFormat="1" ht="16.5" customHeight="1">
      <c r="A447" s="306"/>
      <c r="B447" s="103">
        <v>2018</v>
      </c>
      <c r="C447" s="63">
        <f t="shared" si="34"/>
        <v>0</v>
      </c>
      <c r="D447" s="63"/>
      <c r="E447" s="63"/>
      <c r="F447" s="63">
        <v>0</v>
      </c>
      <c r="G447" s="83"/>
      <c r="H447" s="237"/>
      <c r="I447" s="66"/>
      <c r="J447" s="3"/>
      <c r="K447" s="3"/>
      <c r="L447" s="3"/>
      <c r="M447" s="3"/>
      <c r="N447" s="3"/>
      <c r="O447" s="3"/>
      <c r="P447" s="3"/>
      <c r="Q447" s="3"/>
      <c r="R447" s="3"/>
      <c r="S447" s="3"/>
      <c r="U447" s="22"/>
      <c r="V447" s="36"/>
      <c r="W447" s="23"/>
      <c r="X447" s="11"/>
      <c r="Y447" s="273"/>
      <c r="Z447" s="274"/>
    </row>
    <row r="448" spans="1:26" s="1" customFormat="1" ht="14.25" customHeight="1">
      <c r="A448" s="306"/>
      <c r="B448" s="102">
        <v>2019</v>
      </c>
      <c r="C448" s="63">
        <f t="shared" si="34"/>
        <v>0</v>
      </c>
      <c r="D448" s="63"/>
      <c r="E448" s="63"/>
      <c r="F448" s="63">
        <v>0</v>
      </c>
      <c r="G448" s="83"/>
      <c r="H448" s="237"/>
      <c r="I448" s="66"/>
      <c r="J448" s="3"/>
      <c r="K448" s="3"/>
      <c r="L448" s="3"/>
      <c r="M448" s="3"/>
      <c r="N448" s="3"/>
      <c r="O448" s="3"/>
      <c r="P448" s="3"/>
      <c r="Q448" s="3"/>
      <c r="R448" s="3"/>
      <c r="S448" s="3"/>
      <c r="U448" s="24"/>
      <c r="V448" s="21"/>
      <c r="W448" s="23"/>
      <c r="Y448" s="274"/>
      <c r="Z448" s="274"/>
    </row>
    <row r="449" spans="1:24" s="1" customFormat="1" ht="17.25" customHeight="1">
      <c r="A449" s="307"/>
      <c r="B449" s="102">
        <v>2020</v>
      </c>
      <c r="C449" s="63">
        <f t="shared" si="34"/>
        <v>0</v>
      </c>
      <c r="D449" s="63"/>
      <c r="E449" s="63"/>
      <c r="F449" s="63">
        <v>0</v>
      </c>
      <c r="G449" s="83"/>
      <c r="H449" s="238"/>
      <c r="I449" s="66"/>
      <c r="J449" s="3"/>
      <c r="K449" s="3"/>
      <c r="L449" s="3"/>
      <c r="M449" s="3"/>
      <c r="N449" s="3"/>
      <c r="O449" s="3"/>
      <c r="P449" s="3"/>
      <c r="Q449" s="3"/>
      <c r="R449" s="3"/>
      <c r="S449" s="3"/>
      <c r="X449" s="7"/>
    </row>
    <row r="450" spans="1:24" s="1" customFormat="1" ht="17.25" customHeight="1">
      <c r="A450" s="307"/>
      <c r="B450" s="102">
        <v>2021</v>
      </c>
      <c r="C450" s="63">
        <f t="shared" si="34"/>
        <v>0</v>
      </c>
      <c r="D450" s="63"/>
      <c r="E450" s="63"/>
      <c r="F450" s="63">
        <v>0</v>
      </c>
      <c r="G450" s="83"/>
      <c r="H450" s="238"/>
      <c r="I450" s="66"/>
      <c r="J450" s="3"/>
      <c r="K450" s="3"/>
      <c r="L450" s="3"/>
      <c r="M450" s="3"/>
      <c r="N450" s="3"/>
      <c r="O450" s="3"/>
      <c r="P450" s="3"/>
      <c r="Q450" s="3"/>
      <c r="R450" s="3"/>
      <c r="S450" s="3"/>
      <c r="X450" s="7"/>
    </row>
    <row r="451" spans="1:25" s="1" customFormat="1" ht="15" customHeight="1">
      <c r="A451" s="308"/>
      <c r="B451" s="102">
        <v>2022</v>
      </c>
      <c r="C451" s="63">
        <f t="shared" si="34"/>
        <v>0</v>
      </c>
      <c r="D451" s="63"/>
      <c r="E451" s="63"/>
      <c r="F451" s="63">
        <v>0</v>
      </c>
      <c r="G451" s="83"/>
      <c r="H451" s="239"/>
      <c r="I451" s="66"/>
      <c r="J451" s="3"/>
      <c r="K451" s="3"/>
      <c r="L451" s="3"/>
      <c r="M451" s="3"/>
      <c r="N451" s="3"/>
      <c r="O451" s="3"/>
      <c r="P451" s="3"/>
      <c r="Q451" s="3"/>
      <c r="R451" s="3"/>
      <c r="S451" s="3"/>
      <c r="Y451" s="7"/>
    </row>
    <row r="452" spans="1:25" s="1" customFormat="1" ht="15" customHeight="1">
      <c r="A452" s="309"/>
      <c r="B452" s="102">
        <v>2023</v>
      </c>
      <c r="C452" s="63">
        <f t="shared" si="34"/>
        <v>0</v>
      </c>
      <c r="D452" s="63"/>
      <c r="E452" s="63"/>
      <c r="F452" s="63">
        <v>0</v>
      </c>
      <c r="G452" s="83"/>
      <c r="H452" s="240"/>
      <c r="I452" s="66"/>
      <c r="J452" s="3"/>
      <c r="K452" s="3"/>
      <c r="L452" s="3"/>
      <c r="M452" s="3"/>
      <c r="N452" s="3"/>
      <c r="O452" s="3"/>
      <c r="P452" s="3"/>
      <c r="Q452" s="3"/>
      <c r="R452" s="3"/>
      <c r="S452" s="3"/>
      <c r="Y452" s="7"/>
    </row>
    <row r="453" spans="1:28" s="1" customFormat="1" ht="16.5" customHeight="1">
      <c r="A453" s="305" t="s">
        <v>121</v>
      </c>
      <c r="B453" s="102">
        <v>2017</v>
      </c>
      <c r="C453" s="63">
        <f t="shared" si="34"/>
        <v>71.378</v>
      </c>
      <c r="D453" s="63"/>
      <c r="E453" s="63"/>
      <c r="F453" s="63">
        <v>71.378</v>
      </c>
      <c r="G453" s="83"/>
      <c r="H453" s="236" t="s">
        <v>12</v>
      </c>
      <c r="I453" s="66"/>
      <c r="J453" s="3"/>
      <c r="K453" s="3"/>
      <c r="L453" s="3"/>
      <c r="M453" s="3"/>
      <c r="N453" s="3"/>
      <c r="O453" s="3"/>
      <c r="P453" s="3"/>
      <c r="Q453" s="3"/>
      <c r="R453" s="3"/>
      <c r="S453" s="3"/>
      <c r="U453" s="7"/>
      <c r="X453" s="7"/>
      <c r="Y453" s="32"/>
      <c r="Z453" s="33"/>
      <c r="AA453" s="34"/>
      <c r="AB453" s="34"/>
    </row>
    <row r="454" spans="1:28" s="1" customFormat="1" ht="16.5" customHeight="1">
      <c r="A454" s="307"/>
      <c r="B454" s="103">
        <v>2018</v>
      </c>
      <c r="C454" s="63">
        <f t="shared" si="34"/>
        <v>0</v>
      </c>
      <c r="D454" s="63"/>
      <c r="E454" s="63"/>
      <c r="F454" s="63">
        <v>0</v>
      </c>
      <c r="G454" s="83"/>
      <c r="H454" s="237"/>
      <c r="I454" s="66"/>
      <c r="J454" s="3"/>
      <c r="K454" s="3"/>
      <c r="L454" s="3"/>
      <c r="M454" s="3"/>
      <c r="N454" s="3"/>
      <c r="O454" s="3"/>
      <c r="P454" s="3"/>
      <c r="Q454" s="3"/>
      <c r="R454" s="3"/>
      <c r="S454" s="3"/>
      <c r="U454" s="25"/>
      <c r="X454" s="7"/>
      <c r="AA454" s="34"/>
      <c r="AB454" s="34"/>
    </row>
    <row r="455" spans="1:28" s="1" customFormat="1" ht="15.75" customHeight="1">
      <c r="A455" s="307"/>
      <c r="B455" s="102">
        <v>2019</v>
      </c>
      <c r="C455" s="63">
        <f t="shared" si="34"/>
        <v>0</v>
      </c>
      <c r="D455" s="63"/>
      <c r="E455" s="63"/>
      <c r="F455" s="63">
        <v>0</v>
      </c>
      <c r="G455" s="83"/>
      <c r="H455" s="237"/>
      <c r="I455" s="66"/>
      <c r="J455" s="3"/>
      <c r="K455" s="3"/>
      <c r="L455" s="3"/>
      <c r="M455" s="3"/>
      <c r="N455" s="3"/>
      <c r="O455" s="3"/>
      <c r="P455" s="3"/>
      <c r="Q455" s="3"/>
      <c r="R455" s="3"/>
      <c r="S455" s="3"/>
      <c r="X455" s="7"/>
      <c r="AA455" s="34"/>
      <c r="AB455" s="34"/>
    </row>
    <row r="456" spans="1:28" s="1" customFormat="1" ht="16.5" customHeight="1">
      <c r="A456" s="307"/>
      <c r="B456" s="102">
        <v>2020</v>
      </c>
      <c r="C456" s="63">
        <f t="shared" si="34"/>
        <v>0</v>
      </c>
      <c r="D456" s="63"/>
      <c r="E456" s="63"/>
      <c r="F456" s="63">
        <v>0</v>
      </c>
      <c r="G456" s="83"/>
      <c r="H456" s="238"/>
      <c r="I456" s="66"/>
      <c r="J456" s="3"/>
      <c r="K456" s="3"/>
      <c r="L456" s="3"/>
      <c r="M456" s="3"/>
      <c r="N456" s="3"/>
      <c r="O456" s="3"/>
      <c r="P456" s="3"/>
      <c r="Q456" s="3"/>
      <c r="R456" s="3"/>
      <c r="S456" s="3"/>
      <c r="U456" s="7"/>
      <c r="AA456" s="34"/>
      <c r="AB456" s="34"/>
    </row>
    <row r="457" spans="1:28" s="1" customFormat="1" ht="16.5" customHeight="1">
      <c r="A457" s="307"/>
      <c r="B457" s="102">
        <v>2021</v>
      </c>
      <c r="C457" s="63">
        <f t="shared" si="34"/>
        <v>0</v>
      </c>
      <c r="D457" s="63"/>
      <c r="E457" s="63"/>
      <c r="F457" s="63">
        <v>0</v>
      </c>
      <c r="G457" s="83"/>
      <c r="H457" s="238"/>
      <c r="I457" s="66"/>
      <c r="J457" s="3"/>
      <c r="K457" s="3"/>
      <c r="L457" s="3"/>
      <c r="M457" s="3"/>
      <c r="N457" s="3"/>
      <c r="O457" s="3"/>
      <c r="P457" s="3"/>
      <c r="Q457" s="3"/>
      <c r="R457" s="3"/>
      <c r="S457" s="3"/>
      <c r="U457" s="7"/>
      <c r="AA457" s="34"/>
      <c r="AB457" s="34"/>
    </row>
    <row r="458" spans="1:28" s="1" customFormat="1" ht="16.5" customHeight="1">
      <c r="A458" s="308"/>
      <c r="B458" s="102">
        <v>2022</v>
      </c>
      <c r="C458" s="63">
        <f t="shared" si="34"/>
        <v>0</v>
      </c>
      <c r="D458" s="63"/>
      <c r="E458" s="63"/>
      <c r="F458" s="63">
        <v>0</v>
      </c>
      <c r="G458" s="83"/>
      <c r="H458" s="239"/>
      <c r="I458" s="66"/>
      <c r="J458" s="3"/>
      <c r="K458" s="3"/>
      <c r="L458" s="3"/>
      <c r="M458" s="3"/>
      <c r="N458" s="3"/>
      <c r="O458" s="3"/>
      <c r="P458" s="3"/>
      <c r="Q458" s="3"/>
      <c r="R458" s="3"/>
      <c r="S458" s="3"/>
      <c r="U458" s="7"/>
      <c r="AA458" s="34"/>
      <c r="AB458" s="34"/>
    </row>
    <row r="459" spans="1:28" s="1" customFormat="1" ht="16.5" customHeight="1">
      <c r="A459" s="309"/>
      <c r="B459" s="102">
        <v>2023</v>
      </c>
      <c r="C459" s="63">
        <f>G459+F459+E459+D457</f>
        <v>0</v>
      </c>
      <c r="D459" s="63"/>
      <c r="E459" s="63"/>
      <c r="F459" s="63">
        <v>0</v>
      </c>
      <c r="G459" s="83"/>
      <c r="H459" s="240"/>
      <c r="I459" s="66"/>
      <c r="J459" s="3"/>
      <c r="K459" s="3"/>
      <c r="L459" s="3"/>
      <c r="M459" s="3"/>
      <c r="N459" s="3"/>
      <c r="O459" s="3"/>
      <c r="P459" s="3"/>
      <c r="Q459" s="3"/>
      <c r="R459" s="3"/>
      <c r="S459" s="3"/>
      <c r="U459" s="7"/>
      <c r="AA459" s="34"/>
      <c r="AB459" s="34"/>
    </row>
    <row r="460" spans="1:19" s="1" customFormat="1" ht="14.25" customHeight="1">
      <c r="A460" s="305" t="s">
        <v>138</v>
      </c>
      <c r="B460" s="102">
        <v>2017</v>
      </c>
      <c r="C460" s="63">
        <f t="shared" si="34"/>
        <v>0</v>
      </c>
      <c r="D460" s="63"/>
      <c r="E460" s="63"/>
      <c r="F460" s="63">
        <v>0</v>
      </c>
      <c r="G460" s="83"/>
      <c r="H460" s="236" t="s">
        <v>12</v>
      </c>
      <c r="I460" s="66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22" s="1" customFormat="1" ht="17.25" customHeight="1">
      <c r="A461" s="306"/>
      <c r="B461" s="103">
        <v>2018</v>
      </c>
      <c r="C461" s="63">
        <f t="shared" si="34"/>
        <v>97.947</v>
      </c>
      <c r="D461" s="63"/>
      <c r="E461" s="63"/>
      <c r="F461" s="63">
        <v>97.947</v>
      </c>
      <c r="G461" s="83"/>
      <c r="H461" s="237"/>
      <c r="I461" s="66"/>
      <c r="J461" s="3"/>
      <c r="K461" s="3"/>
      <c r="L461" s="3"/>
      <c r="M461" s="3"/>
      <c r="N461" s="3"/>
      <c r="O461" s="3"/>
      <c r="P461" s="3"/>
      <c r="Q461" s="3"/>
      <c r="R461" s="3"/>
      <c r="S461" s="3"/>
      <c r="V461" s="7"/>
    </row>
    <row r="462" spans="1:21" s="1" customFormat="1" ht="15" customHeight="1">
      <c r="A462" s="306"/>
      <c r="B462" s="102">
        <v>2019</v>
      </c>
      <c r="C462" s="63">
        <f t="shared" si="34"/>
        <v>0</v>
      </c>
      <c r="D462" s="63"/>
      <c r="E462" s="63"/>
      <c r="F462" s="63">
        <v>0</v>
      </c>
      <c r="G462" s="83"/>
      <c r="H462" s="237"/>
      <c r="I462" s="66"/>
      <c r="J462" s="3"/>
      <c r="K462" s="3"/>
      <c r="L462" s="3"/>
      <c r="M462" s="3"/>
      <c r="N462" s="3"/>
      <c r="O462" s="3"/>
      <c r="P462" s="3"/>
      <c r="Q462" s="3"/>
      <c r="R462" s="3"/>
      <c r="S462" s="3"/>
      <c r="U462" s="7"/>
    </row>
    <row r="463" spans="1:22" s="1" customFormat="1" ht="16.5" customHeight="1">
      <c r="A463" s="307"/>
      <c r="B463" s="102">
        <v>2020</v>
      </c>
      <c r="C463" s="63">
        <f>G463+F463+E463+D461</f>
        <v>118.1</v>
      </c>
      <c r="D463" s="63"/>
      <c r="E463" s="63"/>
      <c r="F463" s="63">
        <v>118.1</v>
      </c>
      <c r="G463" s="83"/>
      <c r="H463" s="238"/>
      <c r="I463" s="66"/>
      <c r="J463" s="3"/>
      <c r="K463" s="3"/>
      <c r="L463" s="3"/>
      <c r="M463" s="3"/>
      <c r="N463" s="3"/>
      <c r="O463" s="3"/>
      <c r="P463" s="3"/>
      <c r="Q463" s="3"/>
      <c r="R463" s="3"/>
      <c r="S463" s="3"/>
      <c r="U463" s="7"/>
      <c r="V463" s="7"/>
    </row>
    <row r="464" spans="1:19" s="1" customFormat="1" ht="16.5" customHeight="1">
      <c r="A464" s="307"/>
      <c r="B464" s="102">
        <v>2021</v>
      </c>
      <c r="C464" s="63">
        <f t="shared" si="34"/>
        <v>0</v>
      </c>
      <c r="D464" s="63"/>
      <c r="E464" s="63"/>
      <c r="F464" s="63">
        <v>0</v>
      </c>
      <c r="G464" s="83"/>
      <c r="H464" s="238"/>
      <c r="I464" s="66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s="1" customFormat="1" ht="16.5" customHeight="1">
      <c r="A465" s="308"/>
      <c r="B465" s="102">
        <v>2022</v>
      </c>
      <c r="C465" s="63">
        <f t="shared" si="34"/>
        <v>0</v>
      </c>
      <c r="D465" s="63"/>
      <c r="E465" s="63"/>
      <c r="F465" s="63">
        <v>0</v>
      </c>
      <c r="G465" s="83"/>
      <c r="H465" s="239"/>
      <c r="I465" s="66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s="1" customFormat="1" ht="16.5" customHeight="1">
      <c r="A466" s="309"/>
      <c r="B466" s="102">
        <v>2023</v>
      </c>
      <c r="C466" s="63">
        <f t="shared" si="34"/>
        <v>0</v>
      </c>
      <c r="D466" s="63"/>
      <c r="E466" s="63"/>
      <c r="F466" s="63">
        <v>0</v>
      </c>
      <c r="G466" s="83"/>
      <c r="H466" s="240"/>
      <c r="I466" s="66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s="1" customFormat="1" ht="15" customHeight="1">
      <c r="A467" s="305" t="s">
        <v>139</v>
      </c>
      <c r="B467" s="102">
        <v>2017</v>
      </c>
      <c r="C467" s="63">
        <f t="shared" si="34"/>
        <v>0</v>
      </c>
      <c r="D467" s="63"/>
      <c r="E467" s="63"/>
      <c r="F467" s="63">
        <v>0</v>
      </c>
      <c r="G467" s="83"/>
      <c r="H467" s="236" t="s">
        <v>12</v>
      </c>
      <c r="I467" s="66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22" s="1" customFormat="1" ht="16.5" customHeight="1">
      <c r="A468" s="306"/>
      <c r="B468" s="103">
        <v>2018</v>
      </c>
      <c r="C468" s="63">
        <f t="shared" si="34"/>
        <v>14.221</v>
      </c>
      <c r="D468" s="63"/>
      <c r="E468" s="63"/>
      <c r="F468" s="63">
        <v>14.221</v>
      </c>
      <c r="G468" s="83"/>
      <c r="H468" s="237"/>
      <c r="I468" s="66"/>
      <c r="J468" s="3"/>
      <c r="K468" s="3"/>
      <c r="L468" s="3"/>
      <c r="M468" s="3"/>
      <c r="N468" s="3"/>
      <c r="O468" s="3"/>
      <c r="P468" s="3"/>
      <c r="Q468" s="3"/>
      <c r="R468" s="3"/>
      <c r="S468" s="3"/>
      <c r="V468" s="7"/>
    </row>
    <row r="469" spans="1:22" s="1" customFormat="1" ht="18" customHeight="1">
      <c r="A469" s="306"/>
      <c r="B469" s="102">
        <v>2019</v>
      </c>
      <c r="C469" s="63">
        <f t="shared" si="34"/>
        <v>0</v>
      </c>
      <c r="D469" s="63"/>
      <c r="E469" s="63"/>
      <c r="F469" s="63">
        <v>0</v>
      </c>
      <c r="G469" s="83"/>
      <c r="H469" s="237"/>
      <c r="I469" s="66"/>
      <c r="J469" s="3"/>
      <c r="K469" s="3"/>
      <c r="L469" s="3"/>
      <c r="M469" s="3"/>
      <c r="N469" s="3"/>
      <c r="O469" s="3"/>
      <c r="P469" s="3"/>
      <c r="Q469" s="3"/>
      <c r="R469" s="3"/>
      <c r="S469" s="3"/>
      <c r="U469" s="7"/>
      <c r="V469" s="7"/>
    </row>
    <row r="470" spans="1:19" s="1" customFormat="1" ht="18" customHeight="1">
      <c r="A470" s="307"/>
      <c r="B470" s="102">
        <v>2020</v>
      </c>
      <c r="C470" s="63">
        <f t="shared" si="34"/>
        <v>0</v>
      </c>
      <c r="D470" s="63"/>
      <c r="E470" s="63"/>
      <c r="F470" s="63">
        <v>0</v>
      </c>
      <c r="G470" s="83"/>
      <c r="H470" s="238"/>
      <c r="I470" s="66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s="1" customFormat="1" ht="18" customHeight="1">
      <c r="A471" s="307"/>
      <c r="B471" s="102">
        <v>2021</v>
      </c>
      <c r="C471" s="63">
        <f t="shared" si="34"/>
        <v>0</v>
      </c>
      <c r="D471" s="63"/>
      <c r="E471" s="63"/>
      <c r="F471" s="63">
        <v>0</v>
      </c>
      <c r="G471" s="83"/>
      <c r="H471" s="238"/>
      <c r="I471" s="66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s="1" customFormat="1" ht="18" customHeight="1">
      <c r="A472" s="308"/>
      <c r="B472" s="102">
        <v>2022</v>
      </c>
      <c r="C472" s="63">
        <f t="shared" si="34"/>
        <v>0</v>
      </c>
      <c r="D472" s="63"/>
      <c r="E472" s="63"/>
      <c r="F472" s="63">
        <f>F437+F444+F451+F465</f>
        <v>0</v>
      </c>
      <c r="G472" s="83"/>
      <c r="H472" s="239"/>
      <c r="I472" s="66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s="1" customFormat="1" ht="18" customHeight="1">
      <c r="A473" s="309"/>
      <c r="B473" s="102">
        <v>2023</v>
      </c>
      <c r="C473" s="63">
        <f>G473+F473+E473+D471</f>
        <v>0</v>
      </c>
      <c r="D473" s="63"/>
      <c r="E473" s="63"/>
      <c r="F473" s="63">
        <v>0</v>
      </c>
      <c r="G473" s="83"/>
      <c r="H473" s="240"/>
      <c r="I473" s="66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s="1" customFormat="1" ht="17.25" customHeight="1">
      <c r="A474" s="71" t="s">
        <v>72</v>
      </c>
      <c r="B474" s="104"/>
      <c r="C474" s="73"/>
      <c r="D474" s="63"/>
      <c r="E474" s="73"/>
      <c r="F474" s="73"/>
      <c r="G474" s="84"/>
      <c r="H474" s="105"/>
      <c r="I474" s="66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s="1" customFormat="1" ht="20.25" customHeight="1">
      <c r="A475" s="106"/>
      <c r="B475" s="101">
        <v>2017</v>
      </c>
      <c r="C475" s="88">
        <f>E475+F475+G475+D475</f>
        <v>1228.99091</v>
      </c>
      <c r="D475" s="73"/>
      <c r="E475" s="88"/>
      <c r="F475" s="88">
        <f>F430+F439+F446+F453+F460+F467</f>
        <v>1228.99091</v>
      </c>
      <c r="G475" s="107"/>
      <c r="H475" s="319"/>
      <c r="I475" s="66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s="1" customFormat="1" ht="19.5" customHeight="1">
      <c r="A476" s="106"/>
      <c r="B476" s="108">
        <v>2018</v>
      </c>
      <c r="C476" s="88">
        <f aca="true" t="shared" si="35" ref="C476:C482">E476+F476+G476+D476</f>
        <v>1868.9843099999998</v>
      </c>
      <c r="D476" s="88"/>
      <c r="E476" s="88"/>
      <c r="F476" s="88">
        <f aca="true" t="shared" si="36" ref="F476:F481">F433+F440+F447+F454+F461+F468</f>
        <v>1868.9843099999998</v>
      </c>
      <c r="G476" s="107"/>
      <c r="H476" s="320"/>
      <c r="I476" s="66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s="1" customFormat="1" ht="18" customHeight="1">
      <c r="A477" s="109"/>
      <c r="B477" s="101">
        <v>2019</v>
      </c>
      <c r="C477" s="88">
        <f t="shared" si="35"/>
        <v>1184.655</v>
      </c>
      <c r="D477" s="88"/>
      <c r="E477" s="88"/>
      <c r="F477" s="88">
        <f t="shared" si="36"/>
        <v>1184.655</v>
      </c>
      <c r="G477" s="107"/>
      <c r="H477" s="320"/>
      <c r="I477" s="66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s="1" customFormat="1" ht="18" customHeight="1">
      <c r="A478" s="109"/>
      <c r="B478" s="101">
        <v>2020</v>
      </c>
      <c r="C478" s="88">
        <f t="shared" si="35"/>
        <v>362.61323</v>
      </c>
      <c r="D478" s="88"/>
      <c r="E478" s="88"/>
      <c r="F478" s="88">
        <f>F435+F442+F449+F456+F463+F470</f>
        <v>362.61323</v>
      </c>
      <c r="G478" s="107"/>
      <c r="H478" s="320"/>
      <c r="I478" s="66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s="1" customFormat="1" ht="18" customHeight="1">
      <c r="A479" s="109"/>
      <c r="B479" s="101">
        <v>2021</v>
      </c>
      <c r="C479" s="88">
        <f t="shared" si="35"/>
        <v>472.28049</v>
      </c>
      <c r="D479" s="88"/>
      <c r="E479" s="88"/>
      <c r="F479" s="88">
        <f>F436+F443+F450+F457+F464+F4529</f>
        <v>472.28049</v>
      </c>
      <c r="G479" s="107"/>
      <c r="H479" s="320"/>
      <c r="I479" s="66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s="1" customFormat="1" ht="17.25" customHeight="1">
      <c r="A480" s="109"/>
      <c r="B480" s="101">
        <v>2022</v>
      </c>
      <c r="C480" s="88">
        <f t="shared" si="35"/>
        <v>0</v>
      </c>
      <c r="D480" s="88"/>
      <c r="E480" s="88"/>
      <c r="F480" s="88">
        <f t="shared" si="36"/>
        <v>0</v>
      </c>
      <c r="G480" s="107"/>
      <c r="H480" s="320"/>
      <c r="I480" s="66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s="1" customFormat="1" ht="17.25" customHeight="1">
      <c r="A481" s="109"/>
      <c r="B481" s="101">
        <v>2023</v>
      </c>
      <c r="C481" s="88">
        <f t="shared" si="35"/>
        <v>0</v>
      </c>
      <c r="D481" s="88"/>
      <c r="E481" s="88"/>
      <c r="F481" s="88">
        <f t="shared" si="36"/>
        <v>0</v>
      </c>
      <c r="G481" s="107"/>
      <c r="H481" s="320"/>
      <c r="I481" s="66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s="1" customFormat="1" ht="21" customHeight="1">
      <c r="A482" s="110"/>
      <c r="B482" s="101" t="s">
        <v>118</v>
      </c>
      <c r="C482" s="88">
        <f t="shared" si="35"/>
        <v>5117.52394</v>
      </c>
      <c r="D482" s="88"/>
      <c r="E482" s="88"/>
      <c r="F482" s="88">
        <f>F475+F476+F477+F478+F479+F480+F481</f>
        <v>5117.52394</v>
      </c>
      <c r="G482" s="107"/>
      <c r="H482" s="321"/>
      <c r="I482" s="66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s="1" customFormat="1" ht="135.75" customHeight="1">
      <c r="A483" s="111" t="s">
        <v>68</v>
      </c>
      <c r="B483" s="84"/>
      <c r="C483" s="74"/>
      <c r="D483" s="88"/>
      <c r="E483" s="74"/>
      <c r="F483" s="74"/>
      <c r="G483" s="84"/>
      <c r="H483" s="74"/>
      <c r="I483" s="112" t="s">
        <v>28</v>
      </c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s="1" customFormat="1" ht="21.75" customHeight="1">
      <c r="A484" s="246" t="s">
        <v>40</v>
      </c>
      <c r="B484" s="247"/>
      <c r="C484" s="247"/>
      <c r="D484" s="247"/>
      <c r="E484" s="247"/>
      <c r="F484" s="247"/>
      <c r="G484" s="247"/>
      <c r="H484" s="247"/>
      <c r="I484" s="11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s="1" customFormat="1" ht="21" customHeight="1">
      <c r="A485" s="246" t="s">
        <v>62</v>
      </c>
      <c r="B485" s="247"/>
      <c r="C485" s="247"/>
      <c r="D485" s="247"/>
      <c r="E485" s="247"/>
      <c r="F485" s="247"/>
      <c r="G485" s="247"/>
      <c r="H485" s="247"/>
      <c r="I485" s="11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22" s="1" customFormat="1" ht="23.25" customHeight="1">
      <c r="A486" s="259" t="s">
        <v>55</v>
      </c>
      <c r="B486" s="62">
        <v>2017</v>
      </c>
      <c r="C486" s="63">
        <f>G486+F486+E486+D486</f>
        <v>1111.85947</v>
      </c>
      <c r="D486" s="114"/>
      <c r="E486" s="115"/>
      <c r="F486" s="116">
        <v>1111.85947</v>
      </c>
      <c r="G486" s="82"/>
      <c r="H486" s="236" t="s">
        <v>12</v>
      </c>
      <c r="I486" s="117"/>
      <c r="J486" s="3"/>
      <c r="K486" s="3"/>
      <c r="L486" s="3"/>
      <c r="M486" s="3"/>
      <c r="N486" s="3"/>
      <c r="O486" s="3"/>
      <c r="P486" s="3"/>
      <c r="Q486" s="3"/>
      <c r="R486" s="3"/>
      <c r="S486" s="3"/>
      <c r="U486" s="7"/>
      <c r="V486" s="7"/>
    </row>
    <row r="487" spans="1:19" s="1" customFormat="1" ht="16.5" customHeight="1">
      <c r="A487" s="260"/>
      <c r="B487" s="67">
        <v>2018</v>
      </c>
      <c r="C487" s="63">
        <f aca="true" t="shared" si="37" ref="C487:C492">G487+F487+E487+D487</f>
        <v>0</v>
      </c>
      <c r="D487" s="118"/>
      <c r="E487" s="115"/>
      <c r="F487" s="64">
        <v>0</v>
      </c>
      <c r="G487" s="82"/>
      <c r="H487" s="237"/>
      <c r="I487" s="75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s="1" customFormat="1" ht="15.75" customHeight="1">
      <c r="A488" s="260"/>
      <c r="B488" s="62">
        <v>2019</v>
      </c>
      <c r="C488" s="63">
        <f t="shared" si="37"/>
        <v>0</v>
      </c>
      <c r="D488" s="118"/>
      <c r="E488" s="115"/>
      <c r="F488" s="64">
        <v>0</v>
      </c>
      <c r="G488" s="82"/>
      <c r="H488" s="237"/>
      <c r="I488" s="75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s="1" customFormat="1" ht="15.75" customHeight="1">
      <c r="A489" s="231"/>
      <c r="B489" s="62" t="s">
        <v>75</v>
      </c>
      <c r="C489" s="63">
        <f t="shared" si="37"/>
        <v>0</v>
      </c>
      <c r="D489" s="118"/>
      <c r="E489" s="115"/>
      <c r="F489" s="64">
        <v>0</v>
      </c>
      <c r="G489" s="82"/>
      <c r="H489" s="238"/>
      <c r="I489" s="75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s="1" customFormat="1" ht="15.75" customHeight="1">
      <c r="A490" s="231"/>
      <c r="B490" s="62" t="s">
        <v>79</v>
      </c>
      <c r="C490" s="63">
        <f t="shared" si="37"/>
        <v>0</v>
      </c>
      <c r="D490" s="118"/>
      <c r="E490" s="115"/>
      <c r="F490" s="64">
        <v>0</v>
      </c>
      <c r="G490" s="82"/>
      <c r="H490" s="238"/>
      <c r="I490" s="75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s="1" customFormat="1" ht="15.75" customHeight="1">
      <c r="A491" s="232"/>
      <c r="B491" s="62" t="s">
        <v>106</v>
      </c>
      <c r="C491" s="63">
        <f t="shared" si="37"/>
        <v>0</v>
      </c>
      <c r="D491" s="118"/>
      <c r="E491" s="115"/>
      <c r="F491" s="64">
        <v>0</v>
      </c>
      <c r="G491" s="82"/>
      <c r="H491" s="239"/>
      <c r="I491" s="75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s="1" customFormat="1" ht="15.75" customHeight="1">
      <c r="A492" s="233"/>
      <c r="B492" s="62" t="s">
        <v>117</v>
      </c>
      <c r="C492" s="63">
        <f t="shared" si="37"/>
        <v>0</v>
      </c>
      <c r="D492" s="118"/>
      <c r="E492" s="115"/>
      <c r="F492" s="64">
        <v>0</v>
      </c>
      <c r="G492" s="82"/>
      <c r="H492" s="240"/>
      <c r="I492" s="75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s="1" customFormat="1" ht="18" customHeight="1">
      <c r="A493" s="92" t="s">
        <v>16</v>
      </c>
      <c r="B493" s="87"/>
      <c r="C493" s="119"/>
      <c r="D493" s="118"/>
      <c r="E493" s="120"/>
      <c r="F493" s="119"/>
      <c r="G493" s="92"/>
      <c r="H493" s="121"/>
      <c r="I493" s="75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23" s="1" customFormat="1" ht="19.5" customHeight="1">
      <c r="A494" s="122"/>
      <c r="B494" s="87">
        <v>2017</v>
      </c>
      <c r="C494" s="119">
        <f aca="true" t="shared" si="38" ref="C494:C500">G494+F494+E494+D494</f>
        <v>1111.85947</v>
      </c>
      <c r="D494" s="119"/>
      <c r="E494" s="120"/>
      <c r="F494" s="119">
        <f aca="true" t="shared" si="39" ref="F494:F500">F486</f>
        <v>1111.85947</v>
      </c>
      <c r="G494" s="92"/>
      <c r="H494" s="81"/>
      <c r="I494" s="75"/>
      <c r="J494" s="3"/>
      <c r="K494" s="3"/>
      <c r="L494" s="3"/>
      <c r="M494" s="3"/>
      <c r="N494" s="3"/>
      <c r="O494" s="3"/>
      <c r="P494" s="3"/>
      <c r="Q494" s="3"/>
      <c r="R494" s="3"/>
      <c r="S494" s="3"/>
      <c r="V494" s="7"/>
      <c r="W494" s="7"/>
    </row>
    <row r="495" spans="1:20" s="1" customFormat="1" ht="15.75" customHeight="1">
      <c r="A495" s="92"/>
      <c r="B495" s="89">
        <v>2018</v>
      </c>
      <c r="C495" s="119">
        <f t="shared" si="38"/>
        <v>0</v>
      </c>
      <c r="D495" s="119"/>
      <c r="E495" s="119"/>
      <c r="F495" s="119">
        <f t="shared" si="39"/>
        <v>0</v>
      </c>
      <c r="G495" s="92"/>
      <c r="H495" s="81"/>
      <c r="I495" s="75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26"/>
    </row>
    <row r="496" spans="1:19" s="1" customFormat="1" ht="18" customHeight="1">
      <c r="A496" s="92"/>
      <c r="B496" s="87">
        <v>2019</v>
      </c>
      <c r="C496" s="119">
        <f t="shared" si="38"/>
        <v>0</v>
      </c>
      <c r="D496" s="119"/>
      <c r="E496" s="120"/>
      <c r="F496" s="119">
        <f t="shared" si="39"/>
        <v>0</v>
      </c>
      <c r="G496" s="92"/>
      <c r="H496" s="81"/>
      <c r="I496" s="75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s="1" customFormat="1" ht="15.75" customHeight="1">
      <c r="A497" s="92"/>
      <c r="B497" s="87" t="s">
        <v>75</v>
      </c>
      <c r="C497" s="119">
        <f t="shared" si="38"/>
        <v>0</v>
      </c>
      <c r="D497" s="119"/>
      <c r="E497" s="120"/>
      <c r="F497" s="119">
        <f t="shared" si="39"/>
        <v>0</v>
      </c>
      <c r="G497" s="92"/>
      <c r="H497" s="81"/>
      <c r="I497" s="75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s="1" customFormat="1" ht="15.75" customHeight="1">
      <c r="A498" s="92"/>
      <c r="B498" s="87" t="s">
        <v>79</v>
      </c>
      <c r="C498" s="119">
        <f t="shared" si="38"/>
        <v>0</v>
      </c>
      <c r="D498" s="119"/>
      <c r="E498" s="120"/>
      <c r="F498" s="119">
        <f t="shared" si="39"/>
        <v>0</v>
      </c>
      <c r="G498" s="92"/>
      <c r="H498" s="81"/>
      <c r="I498" s="75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s="1" customFormat="1" ht="15.75" customHeight="1">
      <c r="A499" s="92"/>
      <c r="B499" s="87" t="s">
        <v>106</v>
      </c>
      <c r="C499" s="119">
        <f t="shared" si="38"/>
        <v>0</v>
      </c>
      <c r="D499" s="119"/>
      <c r="E499" s="120"/>
      <c r="F499" s="119">
        <f t="shared" si="39"/>
        <v>0</v>
      </c>
      <c r="G499" s="92"/>
      <c r="H499" s="81"/>
      <c r="I499" s="75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s="1" customFormat="1" ht="15.75" customHeight="1">
      <c r="A500" s="92"/>
      <c r="B500" s="87" t="s">
        <v>117</v>
      </c>
      <c r="C500" s="119">
        <f t="shared" si="38"/>
        <v>0</v>
      </c>
      <c r="D500" s="119"/>
      <c r="E500" s="120"/>
      <c r="F500" s="119">
        <f t="shared" si="39"/>
        <v>0</v>
      </c>
      <c r="G500" s="92"/>
      <c r="H500" s="81"/>
      <c r="I500" s="75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s="1" customFormat="1" ht="21" customHeight="1">
      <c r="A501" s="92"/>
      <c r="B501" s="123" t="s">
        <v>118</v>
      </c>
      <c r="C501" s="119">
        <f>C494+C495+C496+C497+C498+C499</f>
        <v>1111.85947</v>
      </c>
      <c r="D501" s="119"/>
      <c r="E501" s="120"/>
      <c r="F501" s="119">
        <f>F494+F495+F496+F497+F498+F499</f>
        <v>1111.85947</v>
      </c>
      <c r="G501" s="92"/>
      <c r="H501" s="81"/>
      <c r="I501" s="75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s="1" customFormat="1" ht="121.5" customHeight="1">
      <c r="A502" s="71" t="s">
        <v>56</v>
      </c>
      <c r="B502" s="72"/>
      <c r="C502" s="73"/>
      <c r="D502" s="119"/>
      <c r="E502" s="73"/>
      <c r="F502" s="73"/>
      <c r="G502" s="84"/>
      <c r="H502" s="74" t="s">
        <v>12</v>
      </c>
      <c r="I502" s="117" t="s">
        <v>29</v>
      </c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s="1" customFormat="1" ht="70.5" customHeight="1">
      <c r="A503" s="246" t="s">
        <v>108</v>
      </c>
      <c r="B503" s="247"/>
      <c r="C503" s="247"/>
      <c r="D503" s="247"/>
      <c r="E503" s="247"/>
      <c r="F503" s="247"/>
      <c r="G503" s="247"/>
      <c r="H503" s="247"/>
      <c r="I503" s="248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s="1" customFormat="1" ht="96.75" customHeight="1">
      <c r="A504" s="246" t="s">
        <v>107</v>
      </c>
      <c r="B504" s="247"/>
      <c r="C504" s="247"/>
      <c r="D504" s="247"/>
      <c r="E504" s="247"/>
      <c r="F504" s="247"/>
      <c r="G504" s="247"/>
      <c r="H504" s="247"/>
      <c r="I504" s="248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s="1" customFormat="1" ht="20.25" customHeight="1">
      <c r="A505" s="124" t="s">
        <v>22</v>
      </c>
      <c r="B505" s="62"/>
      <c r="C505" s="81"/>
      <c r="D505" s="125"/>
      <c r="E505" s="81"/>
      <c r="F505" s="126"/>
      <c r="G505" s="83"/>
      <c r="H505" s="81"/>
      <c r="I505" s="82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22" s="1" customFormat="1" ht="20.25" customHeight="1">
      <c r="A506" s="229" t="s">
        <v>17</v>
      </c>
      <c r="B506" s="62">
        <v>2017</v>
      </c>
      <c r="C506" s="63">
        <f>G506+F506+E506+D506</f>
        <v>13380.1085</v>
      </c>
      <c r="D506" s="81"/>
      <c r="E506" s="63"/>
      <c r="F506" s="127">
        <v>13380.1085</v>
      </c>
      <c r="G506" s="83"/>
      <c r="H506" s="236" t="s">
        <v>12</v>
      </c>
      <c r="I506" s="82"/>
      <c r="J506" s="3"/>
      <c r="K506" s="3"/>
      <c r="L506" s="3"/>
      <c r="M506" s="3"/>
      <c r="N506" s="3"/>
      <c r="O506" s="3"/>
      <c r="P506" s="3"/>
      <c r="Q506" s="3"/>
      <c r="R506" s="3"/>
      <c r="S506" s="3"/>
      <c r="V506" s="7"/>
    </row>
    <row r="507" spans="1:22" s="1" customFormat="1" ht="18.75" customHeight="1">
      <c r="A507" s="230"/>
      <c r="B507" s="67">
        <v>2018</v>
      </c>
      <c r="C507" s="63">
        <f aca="true" t="shared" si="40" ref="C507:C570">G507+F507+E507+D507</f>
        <v>15224.217</v>
      </c>
      <c r="D507" s="63"/>
      <c r="E507" s="63"/>
      <c r="F507" s="64">
        <v>15224.217</v>
      </c>
      <c r="G507" s="83"/>
      <c r="H507" s="237"/>
      <c r="I507" s="82"/>
      <c r="J507" s="3"/>
      <c r="K507" s="3"/>
      <c r="L507" s="3"/>
      <c r="M507" s="3"/>
      <c r="N507" s="3"/>
      <c r="O507" s="3"/>
      <c r="P507" s="3"/>
      <c r="Q507" s="3"/>
      <c r="R507" s="3"/>
      <c r="S507" s="3"/>
      <c r="V507" s="7"/>
    </row>
    <row r="508" spans="1:23" s="1" customFormat="1" ht="17.25" customHeight="1">
      <c r="A508" s="230"/>
      <c r="B508" s="62">
        <v>2019</v>
      </c>
      <c r="C508" s="63">
        <f t="shared" si="40"/>
        <v>16474.25777</v>
      </c>
      <c r="D508" s="63"/>
      <c r="E508" s="63"/>
      <c r="F508" s="64">
        <v>16474.25777</v>
      </c>
      <c r="G508" s="83"/>
      <c r="H508" s="237"/>
      <c r="I508" s="65"/>
      <c r="J508" s="3"/>
      <c r="K508" s="3"/>
      <c r="L508" s="3"/>
      <c r="M508" s="3"/>
      <c r="N508" s="3"/>
      <c r="O508" s="3"/>
      <c r="P508" s="3"/>
      <c r="Q508" s="3"/>
      <c r="R508" s="3"/>
      <c r="S508" s="3"/>
      <c r="U508" s="14"/>
      <c r="W508" s="7"/>
    </row>
    <row r="509" spans="1:21" s="1" customFormat="1" ht="17.25" customHeight="1">
      <c r="A509" s="231"/>
      <c r="B509" s="62" t="s">
        <v>75</v>
      </c>
      <c r="C509" s="63">
        <f t="shared" si="40"/>
        <v>17443.73928</v>
      </c>
      <c r="D509" s="63"/>
      <c r="E509" s="63"/>
      <c r="F509" s="64">
        <v>17443.73928</v>
      </c>
      <c r="G509" s="83"/>
      <c r="H509" s="238"/>
      <c r="I509" s="65"/>
      <c r="J509" s="3"/>
      <c r="K509" s="3"/>
      <c r="L509" s="3"/>
      <c r="M509" s="3"/>
      <c r="N509" s="3"/>
      <c r="O509" s="3"/>
      <c r="P509" s="3"/>
      <c r="Q509" s="3"/>
      <c r="R509" s="3"/>
      <c r="S509" s="3"/>
      <c r="U509" s="17"/>
    </row>
    <row r="510" spans="1:19" s="1" customFormat="1" ht="17.25" customHeight="1">
      <c r="A510" s="231"/>
      <c r="B510" s="62" t="s">
        <v>79</v>
      </c>
      <c r="C510" s="63">
        <f t="shared" si="40"/>
        <v>16691.258</v>
      </c>
      <c r="D510" s="63"/>
      <c r="E510" s="63"/>
      <c r="F510" s="64">
        <v>16691.258</v>
      </c>
      <c r="G510" s="83"/>
      <c r="H510" s="238"/>
      <c r="I510" s="65"/>
      <c r="J510" s="3"/>
      <c r="K510" s="3"/>
      <c r="L510" s="3"/>
      <c r="M510" s="3"/>
      <c r="N510" s="3"/>
      <c r="O510" s="3"/>
      <c r="P510" s="3"/>
      <c r="Q510" s="3"/>
      <c r="R510" s="3"/>
      <c r="S510" s="216"/>
    </row>
    <row r="511" spans="1:19" s="1" customFormat="1" ht="17.25" customHeight="1">
      <c r="A511" s="232"/>
      <c r="B511" s="62" t="s">
        <v>106</v>
      </c>
      <c r="C511" s="63">
        <f t="shared" si="40"/>
        <v>17613.474</v>
      </c>
      <c r="D511" s="63"/>
      <c r="E511" s="63"/>
      <c r="F511" s="64">
        <v>17613.474</v>
      </c>
      <c r="G511" s="83"/>
      <c r="H511" s="239"/>
      <c r="I511" s="65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20" s="1" customFormat="1" ht="17.25" customHeight="1">
      <c r="A512" s="233"/>
      <c r="B512" s="62" t="s">
        <v>117</v>
      </c>
      <c r="C512" s="63">
        <f t="shared" si="40"/>
        <v>1788.724</v>
      </c>
      <c r="D512" s="63"/>
      <c r="E512" s="63"/>
      <c r="F512" s="64">
        <v>1788.724</v>
      </c>
      <c r="G512" s="83"/>
      <c r="H512" s="240"/>
      <c r="I512" s="65"/>
      <c r="J512" s="3"/>
      <c r="K512" s="3"/>
      <c r="L512" s="3"/>
      <c r="M512" s="3"/>
      <c r="N512" s="3"/>
      <c r="O512" s="3"/>
      <c r="P512" s="3"/>
      <c r="Q512" s="3"/>
      <c r="R512" s="3"/>
      <c r="S512" s="217"/>
      <c r="T512" s="7"/>
    </row>
    <row r="513" spans="1:19" s="1" customFormat="1" ht="15.75" customHeight="1">
      <c r="A513" s="229" t="s">
        <v>140</v>
      </c>
      <c r="B513" s="62">
        <v>2017</v>
      </c>
      <c r="C513" s="63">
        <f t="shared" si="40"/>
        <v>0</v>
      </c>
      <c r="D513" s="63"/>
      <c r="E513" s="63"/>
      <c r="F513" s="128">
        <v>0</v>
      </c>
      <c r="G513" s="83"/>
      <c r="H513" s="236" t="s">
        <v>12</v>
      </c>
      <c r="I513" s="82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s="1" customFormat="1" ht="17.25" customHeight="1">
      <c r="A514" s="230"/>
      <c r="B514" s="67">
        <v>2018</v>
      </c>
      <c r="C514" s="63">
        <f t="shared" si="40"/>
        <v>0</v>
      </c>
      <c r="D514" s="63"/>
      <c r="E514" s="63"/>
      <c r="F514" s="128">
        <v>0</v>
      </c>
      <c r="G514" s="83"/>
      <c r="H514" s="237"/>
      <c r="I514" s="65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s="1" customFormat="1" ht="14.25" customHeight="1">
      <c r="A515" s="230"/>
      <c r="B515" s="62">
        <v>2019</v>
      </c>
      <c r="C515" s="63">
        <f t="shared" si="40"/>
        <v>0</v>
      </c>
      <c r="D515" s="63"/>
      <c r="E515" s="63"/>
      <c r="F515" s="128">
        <v>0</v>
      </c>
      <c r="G515" s="83"/>
      <c r="H515" s="237"/>
      <c r="I515" s="65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s="1" customFormat="1" ht="15.75" customHeight="1">
      <c r="A516" s="231"/>
      <c r="B516" s="62" t="s">
        <v>75</v>
      </c>
      <c r="C516" s="63">
        <f t="shared" si="40"/>
        <v>0</v>
      </c>
      <c r="D516" s="63"/>
      <c r="E516" s="63"/>
      <c r="F516" s="128">
        <v>0</v>
      </c>
      <c r="G516" s="83"/>
      <c r="H516" s="238"/>
      <c r="I516" s="65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s="1" customFormat="1" ht="15.75" customHeight="1">
      <c r="A517" s="231"/>
      <c r="B517" s="62" t="s">
        <v>79</v>
      </c>
      <c r="C517" s="63">
        <f t="shared" si="40"/>
        <v>61.36422</v>
      </c>
      <c r="D517" s="63"/>
      <c r="E517" s="63"/>
      <c r="F517" s="128">
        <v>61.36422</v>
      </c>
      <c r="G517" s="83"/>
      <c r="H517" s="238"/>
      <c r="I517" s="65"/>
      <c r="J517" s="3"/>
      <c r="K517" s="3"/>
      <c r="L517" s="3"/>
      <c r="M517" s="3"/>
      <c r="N517" s="3"/>
      <c r="O517" s="3"/>
      <c r="P517" s="3"/>
      <c r="Q517" s="3"/>
      <c r="R517" s="3"/>
      <c r="S517" s="47"/>
    </row>
    <row r="518" spans="1:19" s="1" customFormat="1" ht="15.75" customHeight="1">
      <c r="A518" s="232"/>
      <c r="B518" s="62" t="s">
        <v>106</v>
      </c>
      <c r="C518" s="63">
        <f t="shared" si="40"/>
        <v>0</v>
      </c>
      <c r="D518" s="63"/>
      <c r="E518" s="63"/>
      <c r="F518" s="128">
        <v>0</v>
      </c>
      <c r="G518" s="83"/>
      <c r="H518" s="239"/>
      <c r="I518" s="65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s="1" customFormat="1" ht="15.75" customHeight="1">
      <c r="A519" s="233"/>
      <c r="B519" s="62" t="s">
        <v>117</v>
      </c>
      <c r="C519" s="63">
        <f t="shared" si="40"/>
        <v>0</v>
      </c>
      <c r="D519" s="63"/>
      <c r="E519" s="63"/>
      <c r="F519" s="128">
        <v>0</v>
      </c>
      <c r="G519" s="83"/>
      <c r="H519" s="240"/>
      <c r="I519" s="65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21" s="1" customFormat="1" ht="18.75" customHeight="1">
      <c r="A520" s="289" t="s">
        <v>23</v>
      </c>
      <c r="B520" s="62">
        <v>2017</v>
      </c>
      <c r="C520" s="63">
        <f t="shared" si="40"/>
        <v>3979.3528</v>
      </c>
      <c r="D520" s="63"/>
      <c r="E520" s="63"/>
      <c r="F520" s="116">
        <v>3979.3528</v>
      </c>
      <c r="G520" s="83"/>
      <c r="H520" s="236" t="s">
        <v>12</v>
      </c>
      <c r="I520" s="82"/>
      <c r="J520" s="3"/>
      <c r="K520" s="3"/>
      <c r="L520" s="3"/>
      <c r="M520" s="3"/>
      <c r="N520" s="3"/>
      <c r="O520" s="3"/>
      <c r="P520" s="3"/>
      <c r="Q520" s="3"/>
      <c r="R520" s="3"/>
      <c r="S520" s="3"/>
      <c r="U520" s="7"/>
    </row>
    <row r="521" spans="1:22" s="1" customFormat="1" ht="16.5" customHeight="1">
      <c r="A521" s="290"/>
      <c r="B521" s="67">
        <v>2018</v>
      </c>
      <c r="C521" s="63">
        <f t="shared" si="40"/>
        <v>4590.2811</v>
      </c>
      <c r="D521" s="63"/>
      <c r="E521" s="63"/>
      <c r="F521" s="64">
        <v>4590.2811</v>
      </c>
      <c r="G521" s="83"/>
      <c r="H521" s="237"/>
      <c r="I521" s="65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7"/>
      <c r="V521" s="7"/>
    </row>
    <row r="522" spans="1:21" s="1" customFormat="1" ht="18" customHeight="1">
      <c r="A522" s="290"/>
      <c r="B522" s="62">
        <v>2019</v>
      </c>
      <c r="C522" s="63">
        <f t="shared" si="40"/>
        <v>4948.44869</v>
      </c>
      <c r="D522" s="63"/>
      <c r="E522" s="63"/>
      <c r="F522" s="64">
        <v>4948.44869</v>
      </c>
      <c r="G522" s="83"/>
      <c r="H522" s="237"/>
      <c r="I522" s="65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7"/>
      <c r="U522" s="7"/>
    </row>
    <row r="523" spans="1:21" s="1" customFormat="1" ht="18" customHeight="1">
      <c r="A523" s="291"/>
      <c r="B523" s="62" t="s">
        <v>75</v>
      </c>
      <c r="C523" s="63">
        <f t="shared" si="40"/>
        <v>5216.97161</v>
      </c>
      <c r="D523" s="63"/>
      <c r="E523" s="63"/>
      <c r="F523" s="64">
        <v>5216.97161</v>
      </c>
      <c r="G523" s="83"/>
      <c r="H523" s="238"/>
      <c r="I523" s="65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7"/>
      <c r="U523" s="7"/>
    </row>
    <row r="524" spans="1:20" s="1" customFormat="1" ht="18" customHeight="1">
      <c r="A524" s="291"/>
      <c r="B524" s="62" t="s">
        <v>79</v>
      </c>
      <c r="C524" s="63">
        <f t="shared" si="40"/>
        <v>5040.76</v>
      </c>
      <c r="D524" s="63"/>
      <c r="E524" s="63"/>
      <c r="F524" s="64">
        <v>5040.76</v>
      </c>
      <c r="G524" s="83"/>
      <c r="H524" s="238"/>
      <c r="I524" s="65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7"/>
    </row>
    <row r="525" spans="1:20" s="1" customFormat="1" ht="18" customHeight="1">
      <c r="A525" s="292"/>
      <c r="B525" s="62" t="s">
        <v>106</v>
      </c>
      <c r="C525" s="63">
        <f t="shared" si="40"/>
        <v>5319.269</v>
      </c>
      <c r="D525" s="63"/>
      <c r="E525" s="63"/>
      <c r="F525" s="64">
        <v>5319.269</v>
      </c>
      <c r="G525" s="83"/>
      <c r="H525" s="239"/>
      <c r="I525" s="65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7"/>
    </row>
    <row r="526" spans="1:20" s="1" customFormat="1" ht="18" customHeight="1">
      <c r="A526" s="293"/>
      <c r="B526" s="62" t="s">
        <v>117</v>
      </c>
      <c r="C526" s="63">
        <f t="shared" si="40"/>
        <v>540.195</v>
      </c>
      <c r="D526" s="63"/>
      <c r="E526" s="63"/>
      <c r="F526" s="64">
        <v>540.195</v>
      </c>
      <c r="G526" s="83"/>
      <c r="H526" s="240"/>
      <c r="I526" s="65"/>
      <c r="J526" s="3"/>
      <c r="K526" s="3"/>
      <c r="L526" s="3"/>
      <c r="M526" s="3"/>
      <c r="N526" s="3"/>
      <c r="O526" s="3"/>
      <c r="P526" s="3"/>
      <c r="Q526" s="3"/>
      <c r="R526" s="3"/>
      <c r="S526" s="217"/>
      <c r="T526" s="7"/>
    </row>
    <row r="527" spans="1:20" s="1" customFormat="1" ht="18" customHeight="1">
      <c r="A527" s="310" t="s">
        <v>92</v>
      </c>
      <c r="B527" s="62">
        <v>2017</v>
      </c>
      <c r="C527" s="63">
        <f t="shared" si="40"/>
        <v>0</v>
      </c>
      <c r="D527" s="63"/>
      <c r="E527" s="63"/>
      <c r="F527" s="64">
        <v>0</v>
      </c>
      <c r="G527" s="83"/>
      <c r="H527" s="236" t="s">
        <v>12</v>
      </c>
      <c r="I527" s="65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7"/>
    </row>
    <row r="528" spans="1:20" s="1" customFormat="1" ht="18" customHeight="1">
      <c r="A528" s="311"/>
      <c r="B528" s="67">
        <v>2018</v>
      </c>
      <c r="C528" s="63">
        <f t="shared" si="40"/>
        <v>0</v>
      </c>
      <c r="D528" s="63"/>
      <c r="E528" s="63"/>
      <c r="F528" s="64">
        <v>0</v>
      </c>
      <c r="G528" s="83"/>
      <c r="H528" s="237"/>
      <c r="I528" s="65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7"/>
    </row>
    <row r="529" spans="1:20" s="1" customFormat="1" ht="18" customHeight="1">
      <c r="A529" s="311"/>
      <c r="B529" s="62">
        <v>2019</v>
      </c>
      <c r="C529" s="63">
        <f t="shared" si="40"/>
        <v>2.4</v>
      </c>
      <c r="D529" s="63"/>
      <c r="E529" s="63"/>
      <c r="F529" s="64">
        <v>2.4</v>
      </c>
      <c r="G529" s="83"/>
      <c r="H529" s="237"/>
      <c r="I529" s="65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7"/>
    </row>
    <row r="530" spans="1:20" s="1" customFormat="1" ht="18" customHeight="1">
      <c r="A530" s="311"/>
      <c r="B530" s="62" t="s">
        <v>75</v>
      </c>
      <c r="C530" s="63">
        <f t="shared" si="40"/>
        <v>0</v>
      </c>
      <c r="D530" s="63"/>
      <c r="E530" s="63"/>
      <c r="F530" s="64">
        <v>0</v>
      </c>
      <c r="G530" s="83"/>
      <c r="H530" s="238"/>
      <c r="I530" s="65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7"/>
    </row>
    <row r="531" spans="1:20" s="1" customFormat="1" ht="18" customHeight="1">
      <c r="A531" s="311"/>
      <c r="B531" s="62" t="s">
        <v>79</v>
      </c>
      <c r="C531" s="63">
        <f t="shared" si="40"/>
        <v>2.4</v>
      </c>
      <c r="D531" s="63"/>
      <c r="E531" s="63"/>
      <c r="F531" s="64">
        <v>2.4</v>
      </c>
      <c r="G531" s="83"/>
      <c r="H531" s="238"/>
      <c r="I531" s="65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7"/>
    </row>
    <row r="532" spans="1:20" s="1" customFormat="1" ht="18" customHeight="1">
      <c r="A532" s="311"/>
      <c r="B532" s="62" t="s">
        <v>106</v>
      </c>
      <c r="C532" s="63">
        <f t="shared" si="40"/>
        <v>0</v>
      </c>
      <c r="D532" s="63"/>
      <c r="E532" s="63"/>
      <c r="F532" s="64">
        <v>0</v>
      </c>
      <c r="G532" s="83"/>
      <c r="H532" s="239"/>
      <c r="I532" s="65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7"/>
    </row>
    <row r="533" spans="1:20" s="1" customFormat="1" ht="18" customHeight="1">
      <c r="A533" s="312"/>
      <c r="B533" s="62" t="s">
        <v>117</v>
      </c>
      <c r="C533" s="63">
        <f t="shared" si="40"/>
        <v>0</v>
      </c>
      <c r="D533" s="63"/>
      <c r="E533" s="63"/>
      <c r="F533" s="64">
        <v>0</v>
      </c>
      <c r="G533" s="83"/>
      <c r="H533" s="240"/>
      <c r="I533" s="65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7"/>
    </row>
    <row r="534" spans="1:22" s="1" customFormat="1" ht="16.5" customHeight="1">
      <c r="A534" s="325" t="s">
        <v>88</v>
      </c>
      <c r="B534" s="62">
        <v>2017</v>
      </c>
      <c r="C534" s="63">
        <f t="shared" si="40"/>
        <v>2.66753</v>
      </c>
      <c r="D534" s="63"/>
      <c r="E534" s="63"/>
      <c r="F534" s="128">
        <v>2.66753</v>
      </c>
      <c r="G534" s="83"/>
      <c r="H534" s="236" t="s">
        <v>12</v>
      </c>
      <c r="I534" s="82"/>
      <c r="J534" s="3"/>
      <c r="K534" s="3"/>
      <c r="L534" s="3"/>
      <c r="M534" s="3"/>
      <c r="N534" s="3"/>
      <c r="O534" s="3"/>
      <c r="P534" s="3"/>
      <c r="Q534" s="3"/>
      <c r="R534" s="3"/>
      <c r="S534" s="3"/>
      <c r="V534" s="7"/>
    </row>
    <row r="535" spans="1:22" s="1" customFormat="1" ht="16.5" customHeight="1">
      <c r="A535" s="326"/>
      <c r="B535" s="67">
        <v>2018</v>
      </c>
      <c r="C535" s="63">
        <f t="shared" si="40"/>
        <v>17.8635</v>
      </c>
      <c r="D535" s="63"/>
      <c r="E535" s="63"/>
      <c r="F535" s="128">
        <v>17.8635</v>
      </c>
      <c r="G535" s="83"/>
      <c r="H535" s="237"/>
      <c r="I535" s="65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7"/>
      <c r="V535" s="7"/>
    </row>
    <row r="536" spans="1:22" s="1" customFormat="1" ht="16.5" customHeight="1">
      <c r="A536" s="326"/>
      <c r="B536" s="62">
        <v>2019</v>
      </c>
      <c r="C536" s="63">
        <f t="shared" si="40"/>
        <v>30.22584</v>
      </c>
      <c r="D536" s="63"/>
      <c r="E536" s="63"/>
      <c r="F536" s="128">
        <v>30.22584</v>
      </c>
      <c r="G536" s="83"/>
      <c r="H536" s="237"/>
      <c r="I536" s="65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13"/>
      <c r="U536" s="7"/>
      <c r="V536" s="7"/>
    </row>
    <row r="537" spans="1:22" s="1" customFormat="1" ht="16.5" customHeight="1">
      <c r="A537" s="327"/>
      <c r="B537" s="62" t="s">
        <v>75</v>
      </c>
      <c r="C537" s="63">
        <f t="shared" si="40"/>
        <v>0</v>
      </c>
      <c r="D537" s="63"/>
      <c r="E537" s="63"/>
      <c r="F537" s="128">
        <v>0</v>
      </c>
      <c r="G537" s="83"/>
      <c r="H537" s="238"/>
      <c r="I537" s="65"/>
      <c r="J537" s="3"/>
      <c r="K537" s="3"/>
      <c r="L537" s="3"/>
      <c r="M537" s="3"/>
      <c r="N537" s="3"/>
      <c r="O537" s="3"/>
      <c r="P537" s="3"/>
      <c r="Q537" s="3"/>
      <c r="R537" s="3"/>
      <c r="S537" s="3"/>
      <c r="V537" s="7"/>
    </row>
    <row r="538" spans="1:19" s="1" customFormat="1" ht="16.5" customHeight="1">
      <c r="A538" s="327"/>
      <c r="B538" s="62" t="s">
        <v>79</v>
      </c>
      <c r="C538" s="63">
        <f t="shared" si="40"/>
        <v>7</v>
      </c>
      <c r="D538" s="63"/>
      <c r="E538" s="63"/>
      <c r="F538" s="128">
        <v>7</v>
      </c>
      <c r="G538" s="83"/>
      <c r="H538" s="238"/>
      <c r="I538" s="65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1" customFormat="1" ht="16.5" customHeight="1">
      <c r="A539" s="328"/>
      <c r="B539" s="62" t="s">
        <v>106</v>
      </c>
      <c r="C539" s="63">
        <f t="shared" si="40"/>
        <v>7</v>
      </c>
      <c r="D539" s="63"/>
      <c r="E539" s="63"/>
      <c r="F539" s="128">
        <v>7</v>
      </c>
      <c r="G539" s="83"/>
      <c r="H539" s="239"/>
      <c r="I539" s="65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1" customFormat="1" ht="16.5" customHeight="1">
      <c r="A540" s="329"/>
      <c r="B540" s="62" t="s">
        <v>117</v>
      </c>
      <c r="C540" s="63">
        <f t="shared" si="40"/>
        <v>7</v>
      </c>
      <c r="D540" s="63"/>
      <c r="E540" s="63"/>
      <c r="F540" s="128">
        <v>7</v>
      </c>
      <c r="G540" s="83"/>
      <c r="H540" s="240"/>
      <c r="I540" s="65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22" s="1" customFormat="1" ht="15" customHeight="1">
      <c r="A541" s="229" t="s">
        <v>89</v>
      </c>
      <c r="B541" s="62">
        <v>2017</v>
      </c>
      <c r="C541" s="63">
        <f t="shared" si="40"/>
        <v>447.4</v>
      </c>
      <c r="D541" s="63"/>
      <c r="E541" s="63"/>
      <c r="F541" s="128">
        <v>447.4</v>
      </c>
      <c r="G541" s="83"/>
      <c r="H541" s="236" t="s">
        <v>12</v>
      </c>
      <c r="I541" s="82"/>
      <c r="J541" s="3"/>
      <c r="K541" s="3"/>
      <c r="L541" s="3"/>
      <c r="M541" s="3"/>
      <c r="N541" s="3"/>
      <c r="O541" s="3"/>
      <c r="P541" s="3"/>
      <c r="Q541" s="3"/>
      <c r="R541" s="3"/>
      <c r="S541" s="3"/>
      <c r="V541" s="7"/>
    </row>
    <row r="542" spans="1:19" s="1" customFormat="1" ht="15.75" customHeight="1">
      <c r="A542" s="230"/>
      <c r="B542" s="67">
        <v>2018</v>
      </c>
      <c r="C542" s="63">
        <f t="shared" si="40"/>
        <v>439.61515</v>
      </c>
      <c r="D542" s="63"/>
      <c r="E542" s="63"/>
      <c r="F542" s="128">
        <v>439.61515</v>
      </c>
      <c r="G542" s="83"/>
      <c r="H542" s="237"/>
      <c r="I542" s="65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1" customFormat="1" ht="17.25" customHeight="1">
      <c r="A543" s="230"/>
      <c r="B543" s="62">
        <v>2019</v>
      </c>
      <c r="C543" s="63">
        <f t="shared" si="40"/>
        <v>423.66265</v>
      </c>
      <c r="D543" s="63"/>
      <c r="E543" s="63"/>
      <c r="F543" s="128">
        <v>423.66265</v>
      </c>
      <c r="G543" s="83"/>
      <c r="H543" s="237"/>
      <c r="I543" s="65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20" s="1" customFormat="1" ht="19.5" customHeight="1">
      <c r="A544" s="231"/>
      <c r="B544" s="62" t="s">
        <v>75</v>
      </c>
      <c r="C544" s="63">
        <f t="shared" si="40"/>
        <v>461.12127</v>
      </c>
      <c r="D544" s="63"/>
      <c r="E544" s="63"/>
      <c r="F544" s="128">
        <v>461.12127</v>
      </c>
      <c r="G544" s="83"/>
      <c r="H544" s="238"/>
      <c r="I544" s="65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7"/>
    </row>
    <row r="545" spans="1:22" s="1" customFormat="1" ht="18" customHeight="1">
      <c r="A545" s="231"/>
      <c r="B545" s="62" t="s">
        <v>79</v>
      </c>
      <c r="C545" s="63">
        <f t="shared" si="40"/>
        <v>451.657</v>
      </c>
      <c r="D545" s="63"/>
      <c r="E545" s="63"/>
      <c r="F545" s="128">
        <v>451.657</v>
      </c>
      <c r="G545" s="83"/>
      <c r="H545" s="238"/>
      <c r="I545" s="65"/>
      <c r="J545" s="3"/>
      <c r="K545" s="3"/>
      <c r="L545" s="3"/>
      <c r="M545" s="3"/>
      <c r="N545" s="3"/>
      <c r="O545" s="3"/>
      <c r="P545" s="3"/>
      <c r="Q545" s="3"/>
      <c r="R545" s="3"/>
      <c r="S545" s="47"/>
      <c r="T545" s="15"/>
      <c r="U545" s="15"/>
      <c r="V545" s="15"/>
    </row>
    <row r="546" spans="1:22" s="1" customFormat="1" ht="17.25" customHeight="1">
      <c r="A546" s="232"/>
      <c r="B546" s="62" t="s">
        <v>106</v>
      </c>
      <c r="C546" s="63">
        <f t="shared" si="40"/>
        <v>452.8</v>
      </c>
      <c r="D546" s="63"/>
      <c r="E546" s="63"/>
      <c r="F546" s="128">
        <v>452.8</v>
      </c>
      <c r="G546" s="83"/>
      <c r="H546" s="239"/>
      <c r="I546" s="65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15"/>
      <c r="U546" s="20"/>
      <c r="V546" s="15"/>
    </row>
    <row r="547" spans="1:19" s="1" customFormat="1" ht="17.25" customHeight="1">
      <c r="A547" s="233"/>
      <c r="B547" s="62" t="s">
        <v>117</v>
      </c>
      <c r="C547" s="63">
        <f t="shared" si="40"/>
        <v>452.8</v>
      </c>
      <c r="D547" s="63"/>
      <c r="E547" s="63"/>
      <c r="F547" s="128">
        <v>452.8</v>
      </c>
      <c r="G547" s="83"/>
      <c r="H547" s="240"/>
      <c r="I547" s="65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21" s="1" customFormat="1" ht="15">
      <c r="A548" s="229" t="s">
        <v>90</v>
      </c>
      <c r="B548" s="62">
        <v>2017</v>
      </c>
      <c r="C548" s="63">
        <f t="shared" si="40"/>
        <v>88.05067</v>
      </c>
      <c r="D548" s="63"/>
      <c r="E548" s="63"/>
      <c r="F548" s="116">
        <v>88.05067</v>
      </c>
      <c r="G548" s="83"/>
      <c r="H548" s="236" t="s">
        <v>12</v>
      </c>
      <c r="I548" s="82"/>
      <c r="J548" s="3"/>
      <c r="K548" s="3"/>
      <c r="L548" s="3"/>
      <c r="M548" s="3"/>
      <c r="N548" s="3"/>
      <c r="O548" s="3"/>
      <c r="P548" s="3"/>
      <c r="Q548" s="3"/>
      <c r="R548" s="3"/>
      <c r="S548" s="3"/>
      <c r="U548" s="7"/>
    </row>
    <row r="549" spans="1:19" s="1" customFormat="1" ht="15">
      <c r="A549" s="230"/>
      <c r="B549" s="67">
        <v>2018</v>
      </c>
      <c r="C549" s="63">
        <f t="shared" si="40"/>
        <v>100.6528</v>
      </c>
      <c r="D549" s="63"/>
      <c r="E549" s="63"/>
      <c r="F549" s="129">
        <v>100.6528</v>
      </c>
      <c r="G549" s="83"/>
      <c r="H549" s="237"/>
      <c r="I549" s="65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s="1" customFormat="1" ht="15">
      <c r="A550" s="230"/>
      <c r="B550" s="62">
        <v>2019</v>
      </c>
      <c r="C550" s="63">
        <f t="shared" si="40"/>
        <v>93.06348</v>
      </c>
      <c r="D550" s="63"/>
      <c r="E550" s="63"/>
      <c r="F550" s="129">
        <v>93.06348</v>
      </c>
      <c r="G550" s="83"/>
      <c r="H550" s="237"/>
      <c r="I550" s="65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s="1" customFormat="1" ht="15">
      <c r="A551" s="231"/>
      <c r="B551" s="62" t="s">
        <v>75</v>
      </c>
      <c r="C551" s="63">
        <f t="shared" si="40"/>
        <v>103.41136</v>
      </c>
      <c r="D551" s="63"/>
      <c r="E551" s="63"/>
      <c r="F551" s="129">
        <v>103.41136</v>
      </c>
      <c r="G551" s="83"/>
      <c r="H551" s="238"/>
      <c r="I551" s="65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s="1" customFormat="1" ht="15">
      <c r="A552" s="231"/>
      <c r="B552" s="62" t="s">
        <v>79</v>
      </c>
      <c r="C552" s="63">
        <f t="shared" si="40"/>
        <v>60</v>
      </c>
      <c r="D552" s="63"/>
      <c r="E552" s="63"/>
      <c r="F552" s="129">
        <v>60</v>
      </c>
      <c r="G552" s="83"/>
      <c r="H552" s="238"/>
      <c r="I552" s="65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s="1" customFormat="1" ht="15">
      <c r="A553" s="232"/>
      <c r="B553" s="62" t="s">
        <v>106</v>
      </c>
      <c r="C553" s="63">
        <f t="shared" si="40"/>
        <v>60</v>
      </c>
      <c r="D553" s="63"/>
      <c r="E553" s="63"/>
      <c r="F553" s="129">
        <v>60</v>
      </c>
      <c r="G553" s="83"/>
      <c r="H553" s="239"/>
      <c r="I553" s="65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s="1" customFormat="1" ht="15">
      <c r="A554" s="233"/>
      <c r="B554" s="62" t="s">
        <v>117</v>
      </c>
      <c r="C554" s="63">
        <f t="shared" si="40"/>
        <v>60</v>
      </c>
      <c r="D554" s="63"/>
      <c r="E554" s="63"/>
      <c r="F554" s="129">
        <v>60</v>
      </c>
      <c r="G554" s="83"/>
      <c r="H554" s="240"/>
      <c r="I554" s="65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21" s="1" customFormat="1" ht="15">
      <c r="A555" s="229" t="s">
        <v>91</v>
      </c>
      <c r="B555" s="62">
        <v>2017</v>
      </c>
      <c r="C555" s="63">
        <f t="shared" si="40"/>
        <v>413.72671</v>
      </c>
      <c r="D555" s="63"/>
      <c r="E555" s="63"/>
      <c r="F555" s="116">
        <v>413.72671</v>
      </c>
      <c r="G555" s="83"/>
      <c r="H555" s="236" t="s">
        <v>12</v>
      </c>
      <c r="I555" s="82"/>
      <c r="J555" s="3"/>
      <c r="K555" s="3"/>
      <c r="L555" s="3"/>
      <c r="M555" s="3"/>
      <c r="N555" s="3"/>
      <c r="O555" s="3"/>
      <c r="P555" s="3"/>
      <c r="Q555" s="3"/>
      <c r="R555" s="3"/>
      <c r="S555" s="3"/>
      <c r="U555" s="7"/>
    </row>
    <row r="556" spans="1:20" s="1" customFormat="1" ht="15">
      <c r="A556" s="230"/>
      <c r="B556" s="67">
        <v>2018</v>
      </c>
      <c r="C556" s="63">
        <f t="shared" si="40"/>
        <v>426.26567</v>
      </c>
      <c r="D556" s="63"/>
      <c r="E556" s="63"/>
      <c r="F556" s="127">
        <v>426.26567</v>
      </c>
      <c r="G556" s="83"/>
      <c r="H556" s="237"/>
      <c r="I556" s="130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10"/>
    </row>
    <row r="557" spans="1:21" s="1" customFormat="1" ht="15">
      <c r="A557" s="230"/>
      <c r="B557" s="62">
        <v>2019</v>
      </c>
      <c r="C557" s="63">
        <f t="shared" si="40"/>
        <v>636.9766</v>
      </c>
      <c r="D557" s="63"/>
      <c r="E557" s="63"/>
      <c r="F557" s="127">
        <v>636.9766</v>
      </c>
      <c r="G557" s="83"/>
      <c r="H557" s="237"/>
      <c r="I557" s="130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10"/>
      <c r="U557" s="7"/>
    </row>
    <row r="558" spans="1:23" s="1" customFormat="1" ht="15">
      <c r="A558" s="231"/>
      <c r="B558" s="62" t="s">
        <v>75</v>
      </c>
      <c r="C558" s="63">
        <f t="shared" si="40"/>
        <v>577.70864</v>
      </c>
      <c r="D558" s="63"/>
      <c r="E558" s="63"/>
      <c r="F558" s="127">
        <v>577.70864</v>
      </c>
      <c r="G558" s="131"/>
      <c r="H558" s="238"/>
      <c r="I558" s="130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10"/>
      <c r="U558" s="7"/>
      <c r="V558" s="7"/>
      <c r="W558" s="7"/>
    </row>
    <row r="559" spans="1:20" s="1" customFormat="1" ht="15">
      <c r="A559" s="231"/>
      <c r="B559" s="62" t="s">
        <v>79</v>
      </c>
      <c r="C559" s="63">
        <f t="shared" si="40"/>
        <v>395.043</v>
      </c>
      <c r="D559" s="63"/>
      <c r="E559" s="63"/>
      <c r="F559" s="127">
        <v>395.043</v>
      </c>
      <c r="G559" s="83"/>
      <c r="H559" s="238"/>
      <c r="I559" s="130"/>
      <c r="J559" s="3"/>
      <c r="K559" s="3"/>
      <c r="L559" s="3"/>
      <c r="M559" s="3"/>
      <c r="N559" s="3"/>
      <c r="O559" s="3"/>
      <c r="P559" s="3"/>
      <c r="Q559" s="3"/>
      <c r="R559" s="3"/>
      <c r="S559" s="47"/>
      <c r="T559" s="227"/>
    </row>
    <row r="560" spans="1:20" s="1" customFormat="1" ht="15">
      <c r="A560" s="232"/>
      <c r="B560" s="62" t="s">
        <v>106</v>
      </c>
      <c r="C560" s="63">
        <f t="shared" si="40"/>
        <v>495.9</v>
      </c>
      <c r="D560" s="63"/>
      <c r="E560" s="63"/>
      <c r="F560" s="127">
        <v>495.9</v>
      </c>
      <c r="G560" s="83"/>
      <c r="H560" s="239"/>
      <c r="I560" s="130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10"/>
    </row>
    <row r="561" spans="1:20" s="1" customFormat="1" ht="15">
      <c r="A561" s="233"/>
      <c r="B561" s="62" t="s">
        <v>117</v>
      </c>
      <c r="C561" s="63">
        <f t="shared" si="40"/>
        <v>495.9</v>
      </c>
      <c r="D561" s="63"/>
      <c r="E561" s="63"/>
      <c r="F561" s="127">
        <v>495.9</v>
      </c>
      <c r="G561" s="83"/>
      <c r="H561" s="240"/>
      <c r="I561" s="130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10"/>
    </row>
    <row r="562" spans="1:20" s="1" customFormat="1" ht="15">
      <c r="A562" s="241" t="s">
        <v>93</v>
      </c>
      <c r="B562" s="62">
        <v>2017</v>
      </c>
      <c r="C562" s="63">
        <f t="shared" si="40"/>
        <v>0</v>
      </c>
      <c r="D562" s="63"/>
      <c r="E562" s="63"/>
      <c r="F562" s="127">
        <v>0</v>
      </c>
      <c r="G562" s="83"/>
      <c r="H562" s="236" t="s">
        <v>12</v>
      </c>
      <c r="I562" s="130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10"/>
    </row>
    <row r="563" spans="1:20" s="1" customFormat="1" ht="15">
      <c r="A563" s="242"/>
      <c r="B563" s="67">
        <v>2018</v>
      </c>
      <c r="C563" s="63">
        <f t="shared" si="40"/>
        <v>0</v>
      </c>
      <c r="D563" s="63"/>
      <c r="E563" s="63"/>
      <c r="F563" s="127">
        <v>0</v>
      </c>
      <c r="G563" s="83"/>
      <c r="H563" s="237"/>
      <c r="I563" s="130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10"/>
    </row>
    <row r="564" spans="1:20" s="1" customFormat="1" ht="15">
      <c r="A564" s="242"/>
      <c r="B564" s="62">
        <v>2019</v>
      </c>
      <c r="C564" s="63">
        <f t="shared" si="40"/>
        <v>16</v>
      </c>
      <c r="D564" s="63"/>
      <c r="E564" s="63"/>
      <c r="F564" s="127">
        <v>16</v>
      </c>
      <c r="G564" s="83"/>
      <c r="H564" s="237"/>
      <c r="I564" s="130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10"/>
    </row>
    <row r="565" spans="1:22" s="1" customFormat="1" ht="15">
      <c r="A565" s="242"/>
      <c r="B565" s="62" t="s">
        <v>75</v>
      </c>
      <c r="C565" s="63">
        <f t="shared" si="40"/>
        <v>16</v>
      </c>
      <c r="D565" s="63"/>
      <c r="E565" s="63"/>
      <c r="F565" s="127">
        <v>16</v>
      </c>
      <c r="G565" s="83"/>
      <c r="H565" s="238"/>
      <c r="I565" s="130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10"/>
      <c r="V565" s="7"/>
    </row>
    <row r="566" spans="1:23" s="1" customFormat="1" ht="15">
      <c r="A566" s="242"/>
      <c r="B566" s="62" t="s">
        <v>79</v>
      </c>
      <c r="C566" s="63">
        <f t="shared" si="40"/>
        <v>16</v>
      </c>
      <c r="D566" s="63"/>
      <c r="E566" s="63"/>
      <c r="F566" s="127">
        <v>16</v>
      </c>
      <c r="G566" s="83"/>
      <c r="H566" s="238"/>
      <c r="I566" s="130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10"/>
      <c r="W566" s="7"/>
    </row>
    <row r="567" spans="1:20" s="1" customFormat="1" ht="15">
      <c r="A567" s="242"/>
      <c r="B567" s="62" t="s">
        <v>106</v>
      </c>
      <c r="C567" s="63">
        <f t="shared" si="40"/>
        <v>16</v>
      </c>
      <c r="D567" s="63"/>
      <c r="E567" s="63"/>
      <c r="F567" s="127">
        <v>16</v>
      </c>
      <c r="G567" s="83"/>
      <c r="H567" s="239"/>
      <c r="I567" s="130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10"/>
    </row>
    <row r="568" spans="1:20" s="1" customFormat="1" ht="15">
      <c r="A568" s="233"/>
      <c r="B568" s="62" t="s">
        <v>117</v>
      </c>
      <c r="C568" s="63">
        <f t="shared" si="40"/>
        <v>16</v>
      </c>
      <c r="D568" s="63"/>
      <c r="E568" s="63"/>
      <c r="F568" s="127">
        <v>16</v>
      </c>
      <c r="G568" s="83"/>
      <c r="H568" s="240"/>
      <c r="I568" s="130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10"/>
    </row>
    <row r="569" spans="1:24" s="1" customFormat="1" ht="18" customHeight="1">
      <c r="A569" s="229" t="s">
        <v>94</v>
      </c>
      <c r="B569" s="62">
        <v>2017</v>
      </c>
      <c r="C569" s="63">
        <f t="shared" si="40"/>
        <v>313.73888</v>
      </c>
      <c r="D569" s="63"/>
      <c r="E569" s="63"/>
      <c r="F569" s="116">
        <v>313.73888</v>
      </c>
      <c r="G569" s="83"/>
      <c r="H569" s="236" t="s">
        <v>12</v>
      </c>
      <c r="I569" s="82"/>
      <c r="J569" s="3"/>
      <c r="K569" s="3"/>
      <c r="L569" s="3"/>
      <c r="M569" s="3"/>
      <c r="N569" s="3"/>
      <c r="O569" s="3"/>
      <c r="P569" s="3"/>
      <c r="Q569" s="3"/>
      <c r="R569" s="3"/>
      <c r="S569" s="3"/>
      <c r="U569" s="7"/>
      <c r="W569" s="42"/>
      <c r="X569" s="43"/>
    </row>
    <row r="570" spans="1:23" s="1" customFormat="1" ht="18" customHeight="1">
      <c r="A570" s="230"/>
      <c r="B570" s="67">
        <v>2018</v>
      </c>
      <c r="C570" s="63">
        <f t="shared" si="40"/>
        <v>285.32484</v>
      </c>
      <c r="D570" s="63"/>
      <c r="E570" s="63"/>
      <c r="F570" s="129">
        <v>285.32484</v>
      </c>
      <c r="G570" s="83"/>
      <c r="H570" s="237"/>
      <c r="I570" s="65"/>
      <c r="J570" s="3"/>
      <c r="K570" s="3"/>
      <c r="L570" s="3"/>
      <c r="M570" s="3"/>
      <c r="N570" s="3"/>
      <c r="O570" s="3"/>
      <c r="P570" s="3"/>
      <c r="Q570" s="3"/>
      <c r="R570" s="3"/>
      <c r="S570" s="3"/>
      <c r="U570" s="7"/>
      <c r="W570" s="7"/>
    </row>
    <row r="571" spans="1:24" s="1" customFormat="1" ht="18.75" customHeight="1">
      <c r="A571" s="230"/>
      <c r="B571" s="62">
        <v>2019</v>
      </c>
      <c r="C571" s="63">
        <f aca="true" t="shared" si="41" ref="C571:C642">G571+F571+E571+D571</f>
        <v>300.83101</v>
      </c>
      <c r="D571" s="63"/>
      <c r="E571" s="63"/>
      <c r="F571" s="128">
        <v>300.83101</v>
      </c>
      <c r="G571" s="83"/>
      <c r="H571" s="237"/>
      <c r="I571" s="65"/>
      <c r="J571" s="3"/>
      <c r="K571" s="3"/>
      <c r="L571" s="3"/>
      <c r="M571" s="3"/>
      <c r="N571" s="3"/>
      <c r="O571" s="3"/>
      <c r="P571" s="3"/>
      <c r="Q571" s="3"/>
      <c r="R571" s="3"/>
      <c r="S571" s="3"/>
      <c r="U571" s="7"/>
      <c r="X571" s="7"/>
    </row>
    <row r="572" spans="1:23" s="1" customFormat="1" ht="17.25" customHeight="1">
      <c r="A572" s="231"/>
      <c r="B572" s="62" t="s">
        <v>75</v>
      </c>
      <c r="C572" s="63">
        <f t="shared" si="41"/>
        <v>363.67678</v>
      </c>
      <c r="D572" s="63"/>
      <c r="E572" s="63"/>
      <c r="F572" s="129">
        <v>363.67678</v>
      </c>
      <c r="G572" s="83"/>
      <c r="H572" s="238"/>
      <c r="I572" s="65"/>
      <c r="J572" s="3"/>
      <c r="K572" s="3"/>
      <c r="L572" s="3"/>
      <c r="M572" s="3"/>
      <c r="N572" s="3"/>
      <c r="O572" s="3"/>
      <c r="P572" s="3"/>
      <c r="Q572" s="3"/>
      <c r="R572" s="3"/>
      <c r="S572" s="3"/>
      <c r="W572" s="7"/>
    </row>
    <row r="573" spans="1:23" s="1" customFormat="1" ht="17.25" customHeight="1">
      <c r="A573" s="231"/>
      <c r="B573" s="62" t="s">
        <v>79</v>
      </c>
      <c r="C573" s="63">
        <f t="shared" si="41"/>
        <v>355</v>
      </c>
      <c r="D573" s="63"/>
      <c r="E573" s="63"/>
      <c r="F573" s="129">
        <v>355</v>
      </c>
      <c r="G573" s="83"/>
      <c r="H573" s="238"/>
      <c r="I573" s="65"/>
      <c r="J573" s="3"/>
      <c r="K573" s="3"/>
      <c r="L573" s="3"/>
      <c r="M573" s="3"/>
      <c r="N573" s="3"/>
      <c r="O573" s="3"/>
      <c r="P573" s="3"/>
      <c r="Q573" s="3"/>
      <c r="R573" s="3"/>
      <c r="S573" s="3"/>
      <c r="W573" s="7"/>
    </row>
    <row r="574" spans="1:19" s="1" customFormat="1" ht="17.25" customHeight="1">
      <c r="A574" s="232"/>
      <c r="B574" s="62" t="s">
        <v>106</v>
      </c>
      <c r="C574" s="63">
        <f t="shared" si="41"/>
        <v>355</v>
      </c>
      <c r="D574" s="63"/>
      <c r="E574" s="63"/>
      <c r="F574" s="129">
        <v>355</v>
      </c>
      <c r="G574" s="83"/>
      <c r="H574" s="239"/>
      <c r="I574" s="65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1" customFormat="1" ht="17.25" customHeight="1">
      <c r="A575" s="233"/>
      <c r="B575" s="62" t="s">
        <v>117</v>
      </c>
      <c r="C575" s="63">
        <f t="shared" si="41"/>
        <v>355</v>
      </c>
      <c r="D575" s="63"/>
      <c r="E575" s="63"/>
      <c r="F575" s="129">
        <v>355</v>
      </c>
      <c r="G575" s="83"/>
      <c r="H575" s="240"/>
      <c r="I575" s="65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21" s="1" customFormat="1" ht="18" customHeight="1">
      <c r="A576" s="229" t="s">
        <v>95</v>
      </c>
      <c r="B576" s="62">
        <v>2017</v>
      </c>
      <c r="C576" s="63">
        <f t="shared" si="41"/>
        <v>243.88374</v>
      </c>
      <c r="D576" s="63"/>
      <c r="E576" s="63"/>
      <c r="F576" s="116">
        <v>243.88374</v>
      </c>
      <c r="G576" s="83"/>
      <c r="H576" s="236" t="s">
        <v>12</v>
      </c>
      <c r="I576" s="82"/>
      <c r="J576" s="3"/>
      <c r="K576" s="3"/>
      <c r="L576" s="3"/>
      <c r="M576" s="3"/>
      <c r="N576" s="3"/>
      <c r="O576" s="3"/>
      <c r="P576" s="3"/>
      <c r="Q576" s="3"/>
      <c r="R576" s="3"/>
      <c r="S576" s="3"/>
      <c r="U576" s="7"/>
    </row>
    <row r="577" spans="1:22" s="1" customFormat="1" ht="17.25" customHeight="1">
      <c r="A577" s="230"/>
      <c r="B577" s="67">
        <v>2018</v>
      </c>
      <c r="C577" s="63">
        <f t="shared" si="41"/>
        <v>314.10301</v>
      </c>
      <c r="D577" s="63"/>
      <c r="E577" s="63"/>
      <c r="F577" s="128">
        <v>314.10301</v>
      </c>
      <c r="G577" s="83"/>
      <c r="H577" s="237"/>
      <c r="I577" s="126"/>
      <c r="J577" s="3"/>
      <c r="K577" s="3"/>
      <c r="L577" s="3"/>
      <c r="M577" s="3"/>
      <c r="N577" s="3"/>
      <c r="O577" s="3"/>
      <c r="P577" s="3"/>
      <c r="Q577" s="3"/>
      <c r="R577" s="3"/>
      <c r="S577" s="3"/>
      <c r="U577" s="7"/>
      <c r="V577" s="7"/>
    </row>
    <row r="578" spans="1:21" s="1" customFormat="1" ht="16.5" customHeight="1">
      <c r="A578" s="230"/>
      <c r="B578" s="62">
        <v>2019</v>
      </c>
      <c r="C578" s="63">
        <f t="shared" si="41"/>
        <v>352.68026</v>
      </c>
      <c r="D578" s="63"/>
      <c r="E578" s="63"/>
      <c r="F578" s="128">
        <v>352.68026</v>
      </c>
      <c r="G578" s="83"/>
      <c r="H578" s="237"/>
      <c r="I578" s="126"/>
      <c r="J578" s="3"/>
      <c r="K578" s="3"/>
      <c r="L578" s="3"/>
      <c r="M578" s="3"/>
      <c r="N578" s="3"/>
      <c r="O578" s="3"/>
      <c r="P578" s="3"/>
      <c r="Q578" s="3"/>
      <c r="R578" s="3"/>
      <c r="S578" s="3"/>
      <c r="U578" s="7"/>
    </row>
    <row r="579" spans="1:19" s="1" customFormat="1" ht="18" customHeight="1">
      <c r="A579" s="231"/>
      <c r="B579" s="62" t="s">
        <v>75</v>
      </c>
      <c r="C579" s="63">
        <f t="shared" si="41"/>
        <v>207.20322</v>
      </c>
      <c r="D579" s="63"/>
      <c r="E579" s="63"/>
      <c r="F579" s="128">
        <v>207.20322</v>
      </c>
      <c r="G579" s="83"/>
      <c r="H579" s="238"/>
      <c r="I579" s="126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s="1" customFormat="1" ht="18" customHeight="1">
      <c r="A580" s="231"/>
      <c r="B580" s="62" t="s">
        <v>79</v>
      </c>
      <c r="C580" s="63">
        <f t="shared" si="41"/>
        <v>120</v>
      </c>
      <c r="D580" s="63"/>
      <c r="E580" s="63"/>
      <c r="F580" s="128">
        <v>120</v>
      </c>
      <c r="G580" s="83"/>
      <c r="H580" s="238"/>
      <c r="I580" s="126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1" customFormat="1" ht="16.5" customHeight="1">
      <c r="A581" s="232"/>
      <c r="B581" s="62" t="s">
        <v>106</v>
      </c>
      <c r="C581" s="63">
        <f t="shared" si="41"/>
        <v>0</v>
      </c>
      <c r="D581" s="63"/>
      <c r="E581" s="63"/>
      <c r="F581" s="128">
        <v>0</v>
      </c>
      <c r="G581" s="83"/>
      <c r="H581" s="239"/>
      <c r="I581" s="126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s="1" customFormat="1" ht="16.5" customHeight="1">
      <c r="A582" s="233"/>
      <c r="B582" s="62" t="s">
        <v>117</v>
      </c>
      <c r="C582" s="63">
        <f t="shared" si="41"/>
        <v>0</v>
      </c>
      <c r="D582" s="63"/>
      <c r="E582" s="63"/>
      <c r="F582" s="128">
        <v>0</v>
      </c>
      <c r="G582" s="83"/>
      <c r="H582" s="240"/>
      <c r="I582" s="126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s="1" customFormat="1" ht="18" customHeight="1">
      <c r="A583" s="132" t="s">
        <v>96</v>
      </c>
      <c r="B583" s="81"/>
      <c r="C583" s="63">
        <f t="shared" si="41"/>
        <v>0</v>
      </c>
      <c r="D583" s="63"/>
      <c r="E583" s="63"/>
      <c r="F583" s="133"/>
      <c r="G583" s="83"/>
      <c r="H583" s="81"/>
      <c r="I583" s="65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22" s="1" customFormat="1" ht="18.75" customHeight="1">
      <c r="A584" s="229" t="s">
        <v>97</v>
      </c>
      <c r="B584" s="62">
        <v>2017</v>
      </c>
      <c r="C584" s="63">
        <f t="shared" si="41"/>
        <v>779.377</v>
      </c>
      <c r="D584" s="63"/>
      <c r="E584" s="134"/>
      <c r="F584" s="64">
        <v>779.377</v>
      </c>
      <c r="G584" s="83"/>
      <c r="H584" s="236" t="s">
        <v>12</v>
      </c>
      <c r="I584" s="82"/>
      <c r="J584" s="3"/>
      <c r="K584" s="3"/>
      <c r="L584" s="3"/>
      <c r="M584" s="3"/>
      <c r="N584" s="3"/>
      <c r="O584" s="3"/>
      <c r="P584" s="3"/>
      <c r="Q584" s="3"/>
      <c r="R584" s="3"/>
      <c r="S584" s="3"/>
      <c r="V584" s="7"/>
    </row>
    <row r="585" spans="1:22" s="1" customFormat="1" ht="19.5" customHeight="1">
      <c r="A585" s="230"/>
      <c r="B585" s="67">
        <v>2018</v>
      </c>
      <c r="C585" s="63">
        <f t="shared" si="41"/>
        <v>1079.124</v>
      </c>
      <c r="D585" s="134"/>
      <c r="E585" s="134"/>
      <c r="F585" s="63">
        <v>1079.124</v>
      </c>
      <c r="G585" s="83"/>
      <c r="H585" s="237"/>
      <c r="I585" s="65"/>
      <c r="J585" s="3"/>
      <c r="K585" s="3"/>
      <c r="L585" s="3"/>
      <c r="M585" s="3"/>
      <c r="N585" s="3"/>
      <c r="O585" s="3"/>
      <c r="P585" s="3"/>
      <c r="Q585" s="3"/>
      <c r="R585" s="3"/>
      <c r="S585" s="3"/>
      <c r="U585" s="7"/>
      <c r="V585" s="7"/>
    </row>
    <row r="586" spans="1:22" s="1" customFormat="1" ht="18.75" customHeight="1">
      <c r="A586" s="230"/>
      <c r="B586" s="62">
        <v>2019</v>
      </c>
      <c r="C586" s="63">
        <f t="shared" si="41"/>
        <v>580.831</v>
      </c>
      <c r="D586" s="134"/>
      <c r="E586" s="134"/>
      <c r="F586" s="63">
        <v>580.831</v>
      </c>
      <c r="G586" s="83"/>
      <c r="H586" s="237"/>
      <c r="I586" s="65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13"/>
      <c r="U586" s="7"/>
      <c r="V586" s="7"/>
    </row>
    <row r="587" spans="1:19" s="1" customFormat="1" ht="18.75" customHeight="1">
      <c r="A587" s="231"/>
      <c r="B587" s="62" t="s">
        <v>75</v>
      </c>
      <c r="C587" s="63">
        <f t="shared" si="41"/>
        <v>862.432</v>
      </c>
      <c r="D587" s="134"/>
      <c r="E587" s="134"/>
      <c r="F587" s="63">
        <v>862.432</v>
      </c>
      <c r="G587" s="83"/>
      <c r="H587" s="238"/>
      <c r="I587" s="65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1" customFormat="1" ht="18.75" customHeight="1">
      <c r="A588" s="231"/>
      <c r="B588" s="62" t="s">
        <v>79</v>
      </c>
      <c r="C588" s="63">
        <f t="shared" si="41"/>
        <v>897.464</v>
      </c>
      <c r="D588" s="134"/>
      <c r="E588" s="134"/>
      <c r="F588" s="63">
        <v>897.464</v>
      </c>
      <c r="G588" s="83"/>
      <c r="H588" s="238"/>
      <c r="I588" s="65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s="1" customFormat="1" ht="18.75" customHeight="1">
      <c r="A589" s="232"/>
      <c r="B589" s="62" t="s">
        <v>106</v>
      </c>
      <c r="C589" s="63">
        <f t="shared" si="41"/>
        <v>897.464</v>
      </c>
      <c r="D589" s="134"/>
      <c r="E589" s="134"/>
      <c r="F589" s="63">
        <v>897.464</v>
      </c>
      <c r="G589" s="83"/>
      <c r="H589" s="239"/>
      <c r="I589" s="65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20" s="1" customFormat="1" ht="18.75" customHeight="1">
      <c r="A590" s="233"/>
      <c r="B590" s="62" t="s">
        <v>117</v>
      </c>
      <c r="C590" s="63">
        <f t="shared" si="41"/>
        <v>376.538</v>
      </c>
      <c r="D590" s="134"/>
      <c r="E590" s="134"/>
      <c r="F590" s="63">
        <v>376.538</v>
      </c>
      <c r="G590" s="83"/>
      <c r="H590" s="240"/>
      <c r="I590" s="65"/>
      <c r="J590" s="3"/>
      <c r="K590" s="3"/>
      <c r="L590" s="3"/>
      <c r="M590" s="3"/>
      <c r="N590" s="3"/>
      <c r="O590" s="3"/>
      <c r="P590" s="3"/>
      <c r="Q590" s="3"/>
      <c r="R590" s="3"/>
      <c r="S590" s="217"/>
      <c r="T590" s="7"/>
    </row>
    <row r="591" spans="1:22" s="1" customFormat="1" ht="16.5" customHeight="1">
      <c r="A591" s="229" t="s">
        <v>98</v>
      </c>
      <c r="B591" s="62">
        <v>2017</v>
      </c>
      <c r="C591" s="63">
        <f t="shared" si="41"/>
        <v>84.072</v>
      </c>
      <c r="D591" s="134"/>
      <c r="E591" s="134"/>
      <c r="F591" s="63">
        <v>84.072</v>
      </c>
      <c r="G591" s="83"/>
      <c r="H591" s="236" t="s">
        <v>12</v>
      </c>
      <c r="I591" s="82"/>
      <c r="J591" s="3"/>
      <c r="K591" s="3"/>
      <c r="L591" s="3"/>
      <c r="M591" s="3"/>
      <c r="N591" s="3"/>
      <c r="O591" s="3"/>
      <c r="P591" s="3"/>
      <c r="Q591" s="3"/>
      <c r="R591" s="3"/>
      <c r="S591" s="3"/>
      <c r="U591" s="7"/>
      <c r="V591" s="7"/>
    </row>
    <row r="592" spans="1:19" s="1" customFormat="1" ht="17.25" customHeight="1">
      <c r="A592" s="230"/>
      <c r="B592" s="67">
        <v>2018</v>
      </c>
      <c r="C592" s="63">
        <f t="shared" si="41"/>
        <v>79.13</v>
      </c>
      <c r="D592" s="134"/>
      <c r="E592" s="134"/>
      <c r="F592" s="63">
        <v>79.13</v>
      </c>
      <c r="G592" s="83"/>
      <c r="H592" s="237"/>
      <c r="I592" s="65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21" s="1" customFormat="1" ht="18" customHeight="1">
      <c r="A593" s="230"/>
      <c r="B593" s="62">
        <v>2019</v>
      </c>
      <c r="C593" s="63">
        <f t="shared" si="41"/>
        <v>79.116</v>
      </c>
      <c r="D593" s="134"/>
      <c r="E593" s="134"/>
      <c r="F593" s="63">
        <v>79.116</v>
      </c>
      <c r="G593" s="83"/>
      <c r="H593" s="237"/>
      <c r="I593" s="65"/>
      <c r="J593" s="3"/>
      <c r="K593" s="3"/>
      <c r="L593" s="3"/>
      <c r="M593" s="3"/>
      <c r="N593" s="3"/>
      <c r="O593" s="3"/>
      <c r="P593" s="3"/>
      <c r="Q593" s="3"/>
      <c r="R593" s="3"/>
      <c r="S593" s="3"/>
      <c r="U593" s="7"/>
    </row>
    <row r="594" spans="1:19" s="1" customFormat="1" ht="17.25" customHeight="1">
      <c r="A594" s="231"/>
      <c r="B594" s="62" t="s">
        <v>75</v>
      </c>
      <c r="C594" s="63">
        <f t="shared" si="41"/>
        <v>79.13</v>
      </c>
      <c r="D594" s="134"/>
      <c r="E594" s="134"/>
      <c r="F594" s="63">
        <v>79.13</v>
      </c>
      <c r="G594" s="83"/>
      <c r="H594" s="238"/>
      <c r="I594" s="65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s="1" customFormat="1" ht="17.25" customHeight="1">
      <c r="A595" s="231"/>
      <c r="B595" s="62" t="s">
        <v>79</v>
      </c>
      <c r="C595" s="63">
        <f t="shared" si="41"/>
        <v>79.13</v>
      </c>
      <c r="D595" s="134"/>
      <c r="E595" s="134"/>
      <c r="F595" s="63">
        <v>79.13</v>
      </c>
      <c r="G595" s="83"/>
      <c r="H595" s="238"/>
      <c r="I595" s="65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1" customFormat="1" ht="17.25" customHeight="1">
      <c r="A596" s="232"/>
      <c r="B596" s="62" t="s">
        <v>106</v>
      </c>
      <c r="C596" s="63">
        <f t="shared" si="41"/>
        <v>79.13</v>
      </c>
      <c r="D596" s="134"/>
      <c r="E596" s="134"/>
      <c r="F596" s="63">
        <v>79.13</v>
      </c>
      <c r="G596" s="83"/>
      <c r="H596" s="239"/>
      <c r="I596" s="65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1" customFormat="1" ht="17.25" customHeight="1">
      <c r="A597" s="233"/>
      <c r="B597" s="62" t="s">
        <v>117</v>
      </c>
      <c r="C597" s="63">
        <f t="shared" si="41"/>
        <v>79.13</v>
      </c>
      <c r="D597" s="134"/>
      <c r="E597" s="134"/>
      <c r="F597" s="63">
        <v>79.13</v>
      </c>
      <c r="G597" s="83"/>
      <c r="H597" s="240"/>
      <c r="I597" s="65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22" s="1" customFormat="1" ht="15" customHeight="1">
      <c r="A598" s="229" t="s">
        <v>99</v>
      </c>
      <c r="B598" s="62">
        <v>2017</v>
      </c>
      <c r="C598" s="63">
        <f t="shared" si="41"/>
        <v>0.625</v>
      </c>
      <c r="D598" s="134"/>
      <c r="E598" s="134"/>
      <c r="F598" s="63">
        <v>0.625</v>
      </c>
      <c r="G598" s="83"/>
      <c r="H598" s="236" t="s">
        <v>12</v>
      </c>
      <c r="I598" s="82"/>
      <c r="J598" s="3"/>
      <c r="K598" s="3"/>
      <c r="L598" s="3"/>
      <c r="M598" s="3"/>
      <c r="N598" s="3"/>
      <c r="O598" s="3"/>
      <c r="P598" s="3"/>
      <c r="Q598" s="3"/>
      <c r="R598" s="3"/>
      <c r="S598" s="3"/>
      <c r="U598" s="7"/>
      <c r="V598" s="7"/>
    </row>
    <row r="599" spans="1:19" s="1" customFormat="1" ht="15.75" customHeight="1">
      <c r="A599" s="230"/>
      <c r="B599" s="67">
        <v>2018</v>
      </c>
      <c r="C599" s="63">
        <f t="shared" si="41"/>
        <v>0</v>
      </c>
      <c r="D599" s="134"/>
      <c r="E599" s="134"/>
      <c r="F599" s="63">
        <v>0</v>
      </c>
      <c r="G599" s="83"/>
      <c r="H599" s="237"/>
      <c r="I599" s="65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1" customFormat="1" ht="16.5" customHeight="1">
      <c r="A600" s="230"/>
      <c r="B600" s="62">
        <v>2019</v>
      </c>
      <c r="C600" s="63">
        <f t="shared" si="41"/>
        <v>0</v>
      </c>
      <c r="D600" s="134"/>
      <c r="E600" s="134"/>
      <c r="F600" s="63">
        <v>0</v>
      </c>
      <c r="G600" s="83"/>
      <c r="H600" s="237"/>
      <c r="I600" s="65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1" customFormat="1" ht="15.75" customHeight="1">
      <c r="A601" s="231"/>
      <c r="B601" s="62" t="s">
        <v>75</v>
      </c>
      <c r="C601" s="63">
        <f t="shared" si="41"/>
        <v>0</v>
      </c>
      <c r="D601" s="134"/>
      <c r="E601" s="134"/>
      <c r="F601" s="63">
        <v>0</v>
      </c>
      <c r="G601" s="83"/>
      <c r="H601" s="238"/>
      <c r="I601" s="65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1" customFormat="1" ht="15.75" customHeight="1">
      <c r="A602" s="231"/>
      <c r="B602" s="62" t="s">
        <v>79</v>
      </c>
      <c r="C602" s="63">
        <f t="shared" si="41"/>
        <v>0</v>
      </c>
      <c r="D602" s="134"/>
      <c r="E602" s="134"/>
      <c r="F602" s="63">
        <v>0</v>
      </c>
      <c r="G602" s="83"/>
      <c r="H602" s="238"/>
      <c r="I602" s="65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1" customFormat="1" ht="15.75" customHeight="1">
      <c r="A603" s="232"/>
      <c r="B603" s="62" t="s">
        <v>106</v>
      </c>
      <c r="C603" s="63">
        <f t="shared" si="41"/>
        <v>0</v>
      </c>
      <c r="D603" s="134"/>
      <c r="E603" s="134"/>
      <c r="F603" s="63">
        <v>0</v>
      </c>
      <c r="G603" s="83"/>
      <c r="H603" s="239"/>
      <c r="I603" s="65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1" customFormat="1" ht="15.75" customHeight="1">
      <c r="A604" s="233"/>
      <c r="B604" s="62" t="s">
        <v>117</v>
      </c>
      <c r="C604" s="63">
        <f t="shared" si="41"/>
        <v>0</v>
      </c>
      <c r="D604" s="134"/>
      <c r="E604" s="134"/>
      <c r="F604" s="63">
        <v>0</v>
      </c>
      <c r="G604" s="83"/>
      <c r="H604" s="240"/>
      <c r="I604" s="65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s="1" customFormat="1" ht="16.5" customHeight="1">
      <c r="A605" s="229" t="s">
        <v>100</v>
      </c>
      <c r="B605" s="62">
        <v>2017</v>
      </c>
      <c r="C605" s="63">
        <f t="shared" si="41"/>
        <v>16.171</v>
      </c>
      <c r="D605" s="134"/>
      <c r="E605" s="134"/>
      <c r="F605" s="63">
        <v>16.171</v>
      </c>
      <c r="G605" s="83"/>
      <c r="H605" s="236" t="s">
        <v>12</v>
      </c>
      <c r="I605" s="65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s="1" customFormat="1" ht="17.25" customHeight="1">
      <c r="A606" s="230"/>
      <c r="B606" s="67">
        <v>2018</v>
      </c>
      <c r="C606" s="63">
        <f t="shared" si="41"/>
        <v>0</v>
      </c>
      <c r="D606" s="134"/>
      <c r="E606" s="134"/>
      <c r="F606" s="63">
        <v>0</v>
      </c>
      <c r="G606" s="83"/>
      <c r="H606" s="237"/>
      <c r="I606" s="65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21" s="1" customFormat="1" ht="16.5" customHeight="1">
      <c r="A607" s="230"/>
      <c r="B607" s="62">
        <v>2019</v>
      </c>
      <c r="C607" s="63">
        <f t="shared" si="41"/>
        <v>0</v>
      </c>
      <c r="D607" s="134"/>
      <c r="E607" s="134"/>
      <c r="F607" s="63">
        <v>0</v>
      </c>
      <c r="G607" s="83"/>
      <c r="H607" s="237"/>
      <c r="I607" s="65"/>
      <c r="J607" s="3"/>
      <c r="K607" s="3"/>
      <c r="L607" s="3"/>
      <c r="M607" s="3"/>
      <c r="N607" s="3"/>
      <c r="O607" s="3"/>
      <c r="P607" s="3"/>
      <c r="Q607" s="3"/>
      <c r="R607" s="3"/>
      <c r="S607" s="3"/>
      <c r="U607" s="11"/>
    </row>
    <row r="608" spans="1:21" s="1" customFormat="1" ht="15" customHeight="1">
      <c r="A608" s="231"/>
      <c r="B608" s="62" t="s">
        <v>75</v>
      </c>
      <c r="C608" s="63">
        <f t="shared" si="41"/>
        <v>0</v>
      </c>
      <c r="D608" s="134"/>
      <c r="E608" s="134"/>
      <c r="F608" s="63">
        <v>0</v>
      </c>
      <c r="G608" s="83"/>
      <c r="H608" s="238"/>
      <c r="I608" s="65"/>
      <c r="J608" s="3"/>
      <c r="K608" s="3"/>
      <c r="L608" s="3"/>
      <c r="M608" s="3"/>
      <c r="N608" s="3"/>
      <c r="O608" s="3"/>
      <c r="P608" s="3"/>
      <c r="Q608" s="3"/>
      <c r="R608" s="3"/>
      <c r="S608" s="3"/>
      <c r="U608" s="11"/>
    </row>
    <row r="609" spans="1:21" s="1" customFormat="1" ht="15" customHeight="1">
      <c r="A609" s="231"/>
      <c r="B609" s="62" t="s">
        <v>79</v>
      </c>
      <c r="C609" s="63">
        <f t="shared" si="41"/>
        <v>0</v>
      </c>
      <c r="D609" s="134"/>
      <c r="E609" s="134"/>
      <c r="F609" s="63">
        <v>0</v>
      </c>
      <c r="G609" s="83"/>
      <c r="H609" s="238"/>
      <c r="I609" s="65"/>
      <c r="J609" s="3"/>
      <c r="K609" s="3"/>
      <c r="L609" s="3"/>
      <c r="M609" s="3"/>
      <c r="N609" s="3"/>
      <c r="O609" s="3"/>
      <c r="P609" s="3"/>
      <c r="Q609" s="3"/>
      <c r="R609" s="3"/>
      <c r="S609" s="3"/>
      <c r="U609" s="11"/>
    </row>
    <row r="610" spans="1:21" s="1" customFormat="1" ht="15" customHeight="1">
      <c r="A610" s="232"/>
      <c r="B610" s="62" t="s">
        <v>106</v>
      </c>
      <c r="C610" s="63">
        <f t="shared" si="41"/>
        <v>0</v>
      </c>
      <c r="D610" s="134"/>
      <c r="E610" s="134"/>
      <c r="F610" s="63">
        <v>0</v>
      </c>
      <c r="G610" s="83"/>
      <c r="H610" s="239"/>
      <c r="I610" s="65"/>
      <c r="J610" s="3"/>
      <c r="K610" s="3"/>
      <c r="L610" s="3"/>
      <c r="M610" s="3"/>
      <c r="N610" s="3"/>
      <c r="O610" s="3"/>
      <c r="P610" s="3"/>
      <c r="Q610" s="3"/>
      <c r="R610" s="3"/>
      <c r="S610" s="3"/>
      <c r="U610" s="11"/>
    </row>
    <row r="611" spans="1:21" s="1" customFormat="1" ht="15" customHeight="1">
      <c r="A611" s="233"/>
      <c r="B611" s="62" t="s">
        <v>117</v>
      </c>
      <c r="C611" s="63">
        <f t="shared" si="41"/>
        <v>0</v>
      </c>
      <c r="D611" s="134"/>
      <c r="E611" s="134"/>
      <c r="F611" s="63">
        <v>0</v>
      </c>
      <c r="G611" s="83"/>
      <c r="H611" s="240"/>
      <c r="I611" s="65"/>
      <c r="J611" s="3"/>
      <c r="K611" s="3"/>
      <c r="L611" s="3"/>
      <c r="M611" s="3"/>
      <c r="N611" s="3"/>
      <c r="O611" s="3"/>
      <c r="P611" s="3"/>
      <c r="Q611" s="3"/>
      <c r="R611" s="3"/>
      <c r="S611" s="3"/>
      <c r="U611" s="11"/>
    </row>
    <row r="612" spans="1:21" s="1" customFormat="1" ht="15" customHeight="1">
      <c r="A612" s="234" t="s">
        <v>143</v>
      </c>
      <c r="B612" s="62">
        <v>2017</v>
      </c>
      <c r="C612" s="63">
        <f t="shared" si="41"/>
        <v>2</v>
      </c>
      <c r="D612" s="134"/>
      <c r="E612" s="134"/>
      <c r="F612" s="63">
        <v>2</v>
      </c>
      <c r="G612" s="83"/>
      <c r="H612" s="236" t="s">
        <v>12</v>
      </c>
      <c r="I612" s="65"/>
      <c r="J612" s="3"/>
      <c r="K612" s="3"/>
      <c r="L612" s="3"/>
      <c r="M612" s="3"/>
      <c r="N612" s="3"/>
      <c r="O612" s="3"/>
      <c r="P612" s="3"/>
      <c r="Q612" s="3"/>
      <c r="R612" s="3"/>
      <c r="S612" s="3"/>
      <c r="U612" s="11"/>
    </row>
    <row r="613" spans="1:21" s="1" customFormat="1" ht="15" customHeight="1">
      <c r="A613" s="235"/>
      <c r="B613" s="67">
        <v>2018</v>
      </c>
      <c r="C613" s="63">
        <f t="shared" si="41"/>
        <v>47.978</v>
      </c>
      <c r="D613" s="134"/>
      <c r="E613" s="134"/>
      <c r="F613" s="63">
        <v>47.978</v>
      </c>
      <c r="G613" s="83"/>
      <c r="H613" s="237"/>
      <c r="I613" s="65"/>
      <c r="J613" s="3"/>
      <c r="K613" s="3"/>
      <c r="L613" s="3"/>
      <c r="M613" s="3"/>
      <c r="N613" s="3"/>
      <c r="O613" s="3"/>
      <c r="P613" s="3"/>
      <c r="Q613" s="3"/>
      <c r="R613" s="3"/>
      <c r="S613" s="3"/>
      <c r="U613" s="11"/>
    </row>
    <row r="614" spans="1:22" s="1" customFormat="1" ht="15" customHeight="1">
      <c r="A614" s="235"/>
      <c r="B614" s="62">
        <v>2019</v>
      </c>
      <c r="C614" s="63">
        <f t="shared" si="41"/>
        <v>25.389</v>
      </c>
      <c r="D614" s="134"/>
      <c r="E614" s="134"/>
      <c r="F614" s="63">
        <v>25.389</v>
      </c>
      <c r="G614" s="83"/>
      <c r="H614" s="237"/>
      <c r="I614" s="65"/>
      <c r="J614" s="3"/>
      <c r="K614" s="3"/>
      <c r="L614" s="3"/>
      <c r="M614" s="3"/>
      <c r="N614" s="3"/>
      <c r="O614" s="3"/>
      <c r="P614" s="3"/>
      <c r="Q614" s="3"/>
      <c r="R614" s="3"/>
      <c r="S614" s="3"/>
      <c r="U614" s="11"/>
      <c r="V614" s="7"/>
    </row>
    <row r="615" spans="1:22" s="1" customFormat="1" ht="15" customHeight="1">
      <c r="A615" s="235"/>
      <c r="B615" s="62" t="s">
        <v>75</v>
      </c>
      <c r="C615" s="63">
        <f t="shared" si="41"/>
        <v>6</v>
      </c>
      <c r="D615" s="134"/>
      <c r="E615" s="134"/>
      <c r="F615" s="63">
        <v>6</v>
      </c>
      <c r="G615" s="83"/>
      <c r="H615" s="238"/>
      <c r="I615" s="65"/>
      <c r="J615" s="3"/>
      <c r="K615" s="3"/>
      <c r="L615" s="3"/>
      <c r="M615" s="3"/>
      <c r="N615" s="3"/>
      <c r="O615" s="3"/>
      <c r="P615" s="3"/>
      <c r="Q615" s="3"/>
      <c r="R615" s="3"/>
      <c r="S615" s="3"/>
      <c r="U615" s="11"/>
      <c r="V615" s="11"/>
    </row>
    <row r="616" spans="1:21" s="1" customFormat="1" ht="15" customHeight="1">
      <c r="A616" s="235"/>
      <c r="B616" s="62" t="s">
        <v>79</v>
      </c>
      <c r="C616" s="63">
        <f t="shared" si="41"/>
        <v>6.2</v>
      </c>
      <c r="D616" s="134"/>
      <c r="E616" s="134"/>
      <c r="F616" s="63">
        <v>6.2</v>
      </c>
      <c r="G616" s="83"/>
      <c r="H616" s="238"/>
      <c r="I616" s="65"/>
      <c r="J616" s="3"/>
      <c r="K616" s="3"/>
      <c r="L616" s="3"/>
      <c r="M616" s="3"/>
      <c r="N616" s="3"/>
      <c r="O616" s="3"/>
      <c r="P616" s="3"/>
      <c r="Q616" s="3"/>
      <c r="R616" s="3"/>
      <c r="S616" s="3"/>
      <c r="U616" s="11"/>
    </row>
    <row r="617" spans="1:21" s="1" customFormat="1" ht="15" customHeight="1">
      <c r="A617" s="235"/>
      <c r="B617" s="62" t="s">
        <v>106</v>
      </c>
      <c r="C617" s="63">
        <f t="shared" si="41"/>
        <v>6.2</v>
      </c>
      <c r="D617" s="134"/>
      <c r="E617" s="134"/>
      <c r="F617" s="63">
        <v>6.2</v>
      </c>
      <c r="G617" s="83"/>
      <c r="H617" s="239"/>
      <c r="I617" s="65"/>
      <c r="J617" s="3"/>
      <c r="K617" s="3"/>
      <c r="L617" s="3"/>
      <c r="M617" s="3"/>
      <c r="N617" s="3"/>
      <c r="O617" s="3"/>
      <c r="P617" s="3"/>
      <c r="Q617" s="3"/>
      <c r="R617" s="3"/>
      <c r="S617" s="3"/>
      <c r="U617" s="11"/>
    </row>
    <row r="618" spans="1:21" s="1" customFormat="1" ht="15" customHeight="1">
      <c r="A618" s="233"/>
      <c r="B618" s="62" t="s">
        <v>117</v>
      </c>
      <c r="C618" s="63">
        <f t="shared" si="41"/>
        <v>6.2</v>
      </c>
      <c r="D618" s="134"/>
      <c r="E618" s="134"/>
      <c r="F618" s="63">
        <v>6.2</v>
      </c>
      <c r="G618" s="83"/>
      <c r="H618" s="240"/>
      <c r="I618" s="65"/>
      <c r="J618" s="3"/>
      <c r="K618" s="3"/>
      <c r="L618" s="3"/>
      <c r="M618" s="3"/>
      <c r="N618" s="3"/>
      <c r="O618" s="3"/>
      <c r="P618" s="3"/>
      <c r="Q618" s="3"/>
      <c r="R618" s="3"/>
      <c r="S618" s="3"/>
      <c r="U618" s="11"/>
    </row>
    <row r="619" spans="1:21" s="1" customFormat="1" ht="17.25" customHeight="1">
      <c r="A619" s="229" t="s">
        <v>102</v>
      </c>
      <c r="B619" s="62">
        <v>2017</v>
      </c>
      <c r="C619" s="63">
        <f t="shared" si="41"/>
        <v>65</v>
      </c>
      <c r="D619" s="134"/>
      <c r="E619" s="134"/>
      <c r="F619" s="63">
        <v>65</v>
      </c>
      <c r="G619" s="83"/>
      <c r="H619" s="236" t="s">
        <v>12</v>
      </c>
      <c r="I619" s="65"/>
      <c r="J619" s="3"/>
      <c r="K619" s="3"/>
      <c r="L619" s="3"/>
      <c r="M619" s="3"/>
      <c r="N619" s="3"/>
      <c r="O619" s="3"/>
      <c r="P619" s="3"/>
      <c r="Q619" s="3"/>
      <c r="R619" s="3"/>
      <c r="S619" s="3"/>
      <c r="U619" s="11"/>
    </row>
    <row r="620" spans="1:23" s="1" customFormat="1" ht="15.75" customHeight="1">
      <c r="A620" s="230"/>
      <c r="B620" s="67">
        <v>2018</v>
      </c>
      <c r="C620" s="63">
        <f t="shared" si="41"/>
        <v>53</v>
      </c>
      <c r="D620" s="134"/>
      <c r="E620" s="134"/>
      <c r="F620" s="63">
        <v>53</v>
      </c>
      <c r="G620" s="83"/>
      <c r="H620" s="237"/>
      <c r="I620" s="65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26"/>
      <c r="U620" s="11"/>
      <c r="V620" s="7"/>
      <c r="W620" s="7"/>
    </row>
    <row r="621" spans="1:21" s="1" customFormat="1" ht="15" customHeight="1">
      <c r="A621" s="230"/>
      <c r="B621" s="62">
        <v>2019</v>
      </c>
      <c r="C621" s="63">
        <f t="shared" si="41"/>
        <v>53</v>
      </c>
      <c r="D621" s="134"/>
      <c r="E621" s="134"/>
      <c r="F621" s="63">
        <v>53</v>
      </c>
      <c r="G621" s="83"/>
      <c r="H621" s="237"/>
      <c r="I621" s="65"/>
      <c r="J621" s="3"/>
      <c r="K621" s="3"/>
      <c r="L621" s="3"/>
      <c r="M621" s="3"/>
      <c r="N621" s="3"/>
      <c r="O621" s="3"/>
      <c r="P621" s="3"/>
      <c r="Q621" s="3"/>
      <c r="R621" s="3"/>
      <c r="S621" s="3"/>
      <c r="U621" s="7"/>
    </row>
    <row r="622" spans="1:20" s="1" customFormat="1" ht="15" customHeight="1">
      <c r="A622" s="231"/>
      <c r="B622" s="62" t="s">
        <v>75</v>
      </c>
      <c r="C622" s="63">
        <f t="shared" si="41"/>
        <v>53</v>
      </c>
      <c r="D622" s="134"/>
      <c r="E622" s="134"/>
      <c r="F622" s="63">
        <v>53</v>
      </c>
      <c r="G622" s="83"/>
      <c r="H622" s="238"/>
      <c r="I622" s="65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26"/>
    </row>
    <row r="623" spans="1:21" s="1" customFormat="1" ht="15" customHeight="1">
      <c r="A623" s="231"/>
      <c r="B623" s="62" t="s">
        <v>79</v>
      </c>
      <c r="C623" s="63">
        <f t="shared" si="41"/>
        <v>53</v>
      </c>
      <c r="D623" s="134"/>
      <c r="E623" s="134"/>
      <c r="F623" s="63">
        <v>53</v>
      </c>
      <c r="G623" s="83"/>
      <c r="H623" s="238"/>
      <c r="I623" s="65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26"/>
      <c r="U623" s="11"/>
    </row>
    <row r="624" spans="1:20" s="1" customFormat="1" ht="15" customHeight="1">
      <c r="A624" s="232"/>
      <c r="B624" s="62" t="s">
        <v>106</v>
      </c>
      <c r="C624" s="63">
        <f t="shared" si="41"/>
        <v>53</v>
      </c>
      <c r="D624" s="134"/>
      <c r="E624" s="134"/>
      <c r="F624" s="63">
        <v>53</v>
      </c>
      <c r="G624" s="83"/>
      <c r="H624" s="239"/>
      <c r="I624" s="65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26"/>
    </row>
    <row r="625" spans="1:20" s="1" customFormat="1" ht="15" customHeight="1">
      <c r="A625" s="233"/>
      <c r="B625" s="62" t="s">
        <v>117</v>
      </c>
      <c r="C625" s="63">
        <f t="shared" si="41"/>
        <v>53</v>
      </c>
      <c r="D625" s="134"/>
      <c r="E625" s="134"/>
      <c r="F625" s="63">
        <v>53</v>
      </c>
      <c r="G625" s="83"/>
      <c r="H625" s="240"/>
      <c r="I625" s="65"/>
      <c r="J625" s="3"/>
      <c r="K625" s="3"/>
      <c r="L625" s="3"/>
      <c r="M625" s="3"/>
      <c r="N625" s="3"/>
      <c r="O625" s="3"/>
      <c r="P625" s="3"/>
      <c r="Q625" s="3"/>
      <c r="R625" s="3"/>
      <c r="S625" s="47"/>
      <c r="T625" s="26"/>
    </row>
    <row r="626" spans="1:20" s="1" customFormat="1" ht="15" customHeight="1">
      <c r="A626" s="229" t="s">
        <v>145</v>
      </c>
      <c r="B626" s="62">
        <v>2017</v>
      </c>
      <c r="C626" s="63">
        <f t="shared" si="41"/>
        <v>0</v>
      </c>
      <c r="D626" s="134"/>
      <c r="E626" s="134"/>
      <c r="F626" s="63">
        <v>0</v>
      </c>
      <c r="G626" s="83"/>
      <c r="H626" s="236" t="s">
        <v>12</v>
      </c>
      <c r="I626" s="65"/>
      <c r="J626" s="3"/>
      <c r="K626" s="3"/>
      <c r="L626" s="3"/>
      <c r="M626" s="3"/>
      <c r="N626" s="3"/>
      <c r="O626" s="3"/>
      <c r="P626" s="3"/>
      <c r="Q626" s="3"/>
      <c r="R626" s="3"/>
      <c r="S626" s="47"/>
      <c r="T626" s="26"/>
    </row>
    <row r="627" spans="1:20" s="1" customFormat="1" ht="15" customHeight="1">
      <c r="A627" s="230"/>
      <c r="B627" s="67">
        <v>2018</v>
      </c>
      <c r="C627" s="63">
        <f t="shared" si="41"/>
        <v>0</v>
      </c>
      <c r="D627" s="134"/>
      <c r="E627" s="134"/>
      <c r="F627" s="63">
        <v>0</v>
      </c>
      <c r="G627" s="83"/>
      <c r="H627" s="237"/>
      <c r="I627" s="65"/>
      <c r="J627" s="3"/>
      <c r="K627" s="3"/>
      <c r="L627" s="3"/>
      <c r="M627" s="3"/>
      <c r="N627" s="3"/>
      <c r="O627" s="3"/>
      <c r="P627" s="3"/>
      <c r="Q627" s="3"/>
      <c r="R627" s="3"/>
      <c r="S627" s="47"/>
      <c r="T627" s="26"/>
    </row>
    <row r="628" spans="1:20" s="1" customFormat="1" ht="15" customHeight="1">
      <c r="A628" s="230"/>
      <c r="B628" s="62">
        <v>2019</v>
      </c>
      <c r="C628" s="63">
        <f t="shared" si="41"/>
        <v>0</v>
      </c>
      <c r="D628" s="134"/>
      <c r="E628" s="134"/>
      <c r="F628" s="63">
        <v>0</v>
      </c>
      <c r="G628" s="83"/>
      <c r="H628" s="237"/>
      <c r="I628" s="65"/>
      <c r="J628" s="3"/>
      <c r="K628" s="3"/>
      <c r="L628" s="3"/>
      <c r="M628" s="3"/>
      <c r="N628" s="3"/>
      <c r="O628" s="3"/>
      <c r="P628" s="3"/>
      <c r="Q628" s="3"/>
      <c r="R628" s="3"/>
      <c r="S628" s="47"/>
      <c r="T628" s="26"/>
    </row>
    <row r="629" spans="1:20" s="1" customFormat="1" ht="15" customHeight="1">
      <c r="A629" s="231"/>
      <c r="B629" s="62" t="s">
        <v>75</v>
      </c>
      <c r="C629" s="63">
        <f t="shared" si="41"/>
        <v>0</v>
      </c>
      <c r="D629" s="134"/>
      <c r="E629" s="134"/>
      <c r="F629" s="63">
        <v>0</v>
      </c>
      <c r="G629" s="83"/>
      <c r="H629" s="238"/>
      <c r="I629" s="65"/>
      <c r="J629" s="3"/>
      <c r="K629" s="3"/>
      <c r="L629" s="3"/>
      <c r="M629" s="3"/>
      <c r="N629" s="3"/>
      <c r="O629" s="3"/>
      <c r="P629" s="3"/>
      <c r="Q629" s="3"/>
      <c r="R629" s="3"/>
      <c r="S629" s="47"/>
      <c r="T629" s="26"/>
    </row>
    <row r="630" spans="1:20" s="1" customFormat="1" ht="15" customHeight="1">
      <c r="A630" s="231"/>
      <c r="B630" s="62" t="s">
        <v>79</v>
      </c>
      <c r="C630" s="63">
        <f t="shared" si="41"/>
        <v>15.84445</v>
      </c>
      <c r="D630" s="134"/>
      <c r="E630" s="134"/>
      <c r="F630" s="63">
        <v>15.84445</v>
      </c>
      <c r="G630" s="83"/>
      <c r="H630" s="238"/>
      <c r="I630" s="65"/>
      <c r="J630" s="3"/>
      <c r="K630" s="3"/>
      <c r="L630" s="3"/>
      <c r="M630" s="3"/>
      <c r="N630" s="3"/>
      <c r="O630" s="3"/>
      <c r="P630" s="3"/>
      <c r="Q630" s="3"/>
      <c r="R630" s="3"/>
      <c r="S630" s="47"/>
      <c r="T630" s="26"/>
    </row>
    <row r="631" spans="1:20" s="1" customFormat="1" ht="15" customHeight="1">
      <c r="A631" s="232"/>
      <c r="B631" s="62" t="s">
        <v>106</v>
      </c>
      <c r="C631" s="63">
        <f t="shared" si="41"/>
        <v>0</v>
      </c>
      <c r="D631" s="134"/>
      <c r="E631" s="134"/>
      <c r="F631" s="63">
        <v>0</v>
      </c>
      <c r="G631" s="83"/>
      <c r="H631" s="239"/>
      <c r="I631" s="65"/>
      <c r="J631" s="3"/>
      <c r="K631" s="3"/>
      <c r="L631" s="3"/>
      <c r="M631" s="3"/>
      <c r="N631" s="3"/>
      <c r="O631" s="3"/>
      <c r="P631" s="3"/>
      <c r="Q631" s="3"/>
      <c r="R631" s="3"/>
      <c r="S631" s="47"/>
      <c r="T631" s="26"/>
    </row>
    <row r="632" spans="1:20" s="1" customFormat="1" ht="15" customHeight="1">
      <c r="A632" s="233"/>
      <c r="B632" s="62" t="s">
        <v>117</v>
      </c>
      <c r="C632" s="63">
        <f t="shared" si="41"/>
        <v>0</v>
      </c>
      <c r="D632" s="134"/>
      <c r="E632" s="134"/>
      <c r="F632" s="63">
        <v>0</v>
      </c>
      <c r="G632" s="83"/>
      <c r="H632" s="240"/>
      <c r="I632" s="65"/>
      <c r="J632" s="3"/>
      <c r="K632" s="3"/>
      <c r="L632" s="3"/>
      <c r="M632" s="3"/>
      <c r="N632" s="3"/>
      <c r="O632" s="3"/>
      <c r="P632" s="3"/>
      <c r="Q632" s="3"/>
      <c r="R632" s="3"/>
      <c r="S632" s="47"/>
      <c r="T632" s="26"/>
    </row>
    <row r="633" spans="1:20" s="1" customFormat="1" ht="15" customHeight="1">
      <c r="A633" s="225"/>
      <c r="B633" s="62"/>
      <c r="C633" s="63"/>
      <c r="D633" s="134"/>
      <c r="E633" s="134"/>
      <c r="F633" s="63"/>
      <c r="G633" s="83"/>
      <c r="H633" s="224"/>
      <c r="I633" s="65"/>
      <c r="J633" s="3"/>
      <c r="K633" s="3"/>
      <c r="L633" s="3"/>
      <c r="M633" s="3"/>
      <c r="N633" s="3"/>
      <c r="O633" s="3"/>
      <c r="P633" s="3"/>
      <c r="Q633" s="3"/>
      <c r="R633" s="3"/>
      <c r="S633" s="47"/>
      <c r="T633" s="26"/>
    </row>
    <row r="634" spans="1:19" s="1" customFormat="1" ht="16.5" customHeight="1">
      <c r="A634" s="71" t="s">
        <v>24</v>
      </c>
      <c r="B634" s="96"/>
      <c r="C634" s="63"/>
      <c r="D634" s="134"/>
      <c r="E634" s="135"/>
      <c r="F634" s="88"/>
      <c r="G634" s="100"/>
      <c r="H634" s="96"/>
      <c r="I634" s="65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s="1" customFormat="1" ht="15.75" customHeight="1">
      <c r="A635" s="136"/>
      <c r="B635" s="87">
        <v>2017</v>
      </c>
      <c r="C635" s="63">
        <f t="shared" si="41"/>
        <v>19816.17383</v>
      </c>
      <c r="D635" s="135"/>
      <c r="E635" s="88"/>
      <c r="F635" s="88">
        <f>F506+F513+F520+F527+F534+F541+F548+F555+F562+F569+F576+F584+F591+F598+F605+F612+F619+F626</f>
        <v>19816.17383</v>
      </c>
      <c r="G635" s="100"/>
      <c r="H635" s="96"/>
      <c r="I635" s="65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22" s="1" customFormat="1" ht="17.25" customHeight="1">
      <c r="A636" s="136"/>
      <c r="B636" s="89">
        <v>2018</v>
      </c>
      <c r="C636" s="63">
        <f t="shared" si="41"/>
        <v>22657.555070000002</v>
      </c>
      <c r="D636" s="88"/>
      <c r="E636" s="135"/>
      <c r="F636" s="88">
        <f aca="true" t="shared" si="42" ref="F636:F641">F507+F514+F521+F528+F535+F542+F549+F556+F563+F570+F577+F585+F592+F599+F606+F613+F620+F627</f>
        <v>22657.555070000002</v>
      </c>
      <c r="G636" s="100"/>
      <c r="H636" s="96"/>
      <c r="I636" s="65"/>
      <c r="J636" s="3"/>
      <c r="K636" s="3"/>
      <c r="L636" s="3"/>
      <c r="M636" s="3"/>
      <c r="N636" s="3"/>
      <c r="O636" s="3"/>
      <c r="P636" s="3"/>
      <c r="Q636" s="3"/>
      <c r="R636" s="3"/>
      <c r="S636" s="47"/>
      <c r="U636" s="7"/>
      <c r="V636" s="7"/>
    </row>
    <row r="637" spans="1:20" s="1" customFormat="1" ht="16.5" customHeight="1">
      <c r="A637" s="136"/>
      <c r="B637" s="87">
        <v>2019</v>
      </c>
      <c r="C637" s="63">
        <f t="shared" si="41"/>
        <v>24016.8823</v>
      </c>
      <c r="D637" s="135"/>
      <c r="E637" s="135"/>
      <c r="F637" s="88">
        <f t="shared" si="42"/>
        <v>24016.8823</v>
      </c>
      <c r="G637" s="100"/>
      <c r="H637" s="96"/>
      <c r="I637" s="65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7"/>
    </row>
    <row r="638" spans="1:21" s="1" customFormat="1" ht="15" customHeight="1">
      <c r="A638" s="136"/>
      <c r="B638" s="87" t="s">
        <v>75</v>
      </c>
      <c r="C638" s="63">
        <f t="shared" si="41"/>
        <v>25390.394160000003</v>
      </c>
      <c r="D638" s="135"/>
      <c r="E638" s="135"/>
      <c r="F638" s="88">
        <f t="shared" si="42"/>
        <v>25390.394160000003</v>
      </c>
      <c r="G638" s="100"/>
      <c r="H638" s="96"/>
      <c r="I638" s="65"/>
      <c r="J638" s="3"/>
      <c r="K638" s="3"/>
      <c r="L638" s="3"/>
      <c r="M638" s="3"/>
      <c r="N638" s="3"/>
      <c r="O638" s="3"/>
      <c r="P638" s="3"/>
      <c r="Q638" s="3"/>
      <c r="R638" s="3"/>
      <c r="S638" s="3"/>
      <c r="U638" s="7"/>
    </row>
    <row r="639" spans="1:19" s="1" customFormat="1" ht="15" customHeight="1">
      <c r="A639" s="136"/>
      <c r="B639" s="87" t="s">
        <v>79</v>
      </c>
      <c r="C639" s="63">
        <f t="shared" si="41"/>
        <v>24252.120670000004</v>
      </c>
      <c r="D639" s="135"/>
      <c r="E639" s="135"/>
      <c r="F639" s="88">
        <f t="shared" si="42"/>
        <v>24252.120670000004</v>
      </c>
      <c r="G639" s="100"/>
      <c r="H639" s="96"/>
      <c r="I639" s="65"/>
      <c r="J639" s="3"/>
      <c r="K639" s="3"/>
      <c r="L639" s="3"/>
      <c r="M639" s="3"/>
      <c r="N639" s="3"/>
      <c r="O639" s="3"/>
      <c r="P639" s="3"/>
      <c r="Q639" s="3"/>
      <c r="R639" s="3"/>
      <c r="S639" s="47"/>
    </row>
    <row r="640" spans="1:19" s="1" customFormat="1" ht="15" customHeight="1">
      <c r="A640" s="136"/>
      <c r="B640" s="87" t="s">
        <v>106</v>
      </c>
      <c r="C640" s="63">
        <f t="shared" si="41"/>
        <v>25355.237</v>
      </c>
      <c r="D640" s="135"/>
      <c r="E640" s="135"/>
      <c r="F640" s="88">
        <f t="shared" si="42"/>
        <v>25355.237</v>
      </c>
      <c r="G640" s="100"/>
      <c r="H640" s="96"/>
      <c r="I640" s="65"/>
      <c r="J640" s="3"/>
      <c r="K640" s="3"/>
      <c r="L640" s="3"/>
      <c r="M640" s="3"/>
      <c r="N640" s="3"/>
      <c r="O640" s="3"/>
      <c r="P640" s="3"/>
      <c r="Q640" s="3"/>
      <c r="R640" s="3"/>
      <c r="S640" s="47"/>
    </row>
    <row r="641" spans="1:20" s="1" customFormat="1" ht="15" customHeight="1">
      <c r="A641" s="136"/>
      <c r="B641" s="87" t="s">
        <v>117</v>
      </c>
      <c r="C641" s="63">
        <f t="shared" si="41"/>
        <v>4230.487</v>
      </c>
      <c r="D641" s="135"/>
      <c r="E641" s="135"/>
      <c r="F641" s="88">
        <f t="shared" si="42"/>
        <v>4230.487</v>
      </c>
      <c r="G641" s="100"/>
      <c r="H641" s="96"/>
      <c r="I641" s="65"/>
      <c r="J641" s="3"/>
      <c r="K641" s="3"/>
      <c r="L641" s="3"/>
      <c r="M641" s="3"/>
      <c r="N641" s="3"/>
      <c r="O641" s="3"/>
      <c r="P641" s="3"/>
      <c r="Q641" s="3"/>
      <c r="R641" s="3"/>
      <c r="S641" s="47"/>
      <c r="T641" s="47"/>
    </row>
    <row r="642" spans="1:20" s="1" customFormat="1" ht="18.75" customHeight="1">
      <c r="A642" s="71"/>
      <c r="B642" s="87" t="s">
        <v>118</v>
      </c>
      <c r="C642" s="63">
        <f t="shared" si="41"/>
        <v>145718.85003</v>
      </c>
      <c r="D642" s="135"/>
      <c r="E642" s="88"/>
      <c r="F642" s="88">
        <f>F635+F636+F637+F638+F639+F640+F641</f>
        <v>145718.85003</v>
      </c>
      <c r="G642" s="96"/>
      <c r="H642" s="96"/>
      <c r="I642" s="65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7"/>
    </row>
    <row r="643" spans="1:19" s="1" customFormat="1" ht="14.25" customHeight="1">
      <c r="A643" s="71"/>
      <c r="B643" s="96"/>
      <c r="C643" s="63"/>
      <c r="D643" s="88"/>
      <c r="E643" s="137"/>
      <c r="F643" s="137"/>
      <c r="G643" s="71"/>
      <c r="H643" s="96"/>
      <c r="I643" s="65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1" customFormat="1" ht="16.5" customHeight="1">
      <c r="A644" s="138" t="s">
        <v>53</v>
      </c>
      <c r="B644" s="83"/>
      <c r="C644" s="63"/>
      <c r="D644" s="137"/>
      <c r="E644" s="139"/>
      <c r="F644" s="139"/>
      <c r="G644" s="71"/>
      <c r="H644" s="96"/>
      <c r="I644" s="65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22" s="1" customFormat="1" ht="15.75" customHeight="1">
      <c r="A645" s="65"/>
      <c r="B645" s="140">
        <v>2017</v>
      </c>
      <c r="C645" s="63">
        <f aca="true" t="shared" si="43" ref="C645:C652">G645+F645+E645+D645</f>
        <v>41188.07843</v>
      </c>
      <c r="D645" s="139"/>
      <c r="E645" s="141">
        <f>E635+E494+E475+E419+E358+E318+E278+E245+E205</f>
        <v>0</v>
      </c>
      <c r="F645" s="141">
        <f aca="true" t="shared" si="44" ref="F645:F652">F205+F245+F278+F318+F358+F419+F475+F494+F635</f>
        <v>41188.07843</v>
      </c>
      <c r="G645" s="71"/>
      <c r="H645" s="96"/>
      <c r="I645" s="81"/>
      <c r="J645" s="3"/>
      <c r="K645" s="3"/>
      <c r="L645" s="3"/>
      <c r="M645" s="3"/>
      <c r="N645" s="3"/>
      <c r="O645" s="3"/>
      <c r="P645" s="3"/>
      <c r="Q645" s="3"/>
      <c r="R645" s="3"/>
      <c r="S645" s="3"/>
      <c r="V645" s="13"/>
    </row>
    <row r="646" spans="1:22" s="1" customFormat="1" ht="15">
      <c r="A646" s="65"/>
      <c r="B646" s="142">
        <v>2018</v>
      </c>
      <c r="C646" s="63">
        <f t="shared" si="43"/>
        <v>39621.41262</v>
      </c>
      <c r="D646" s="141"/>
      <c r="E646" s="141">
        <f>E636+E495+E476+E420+E359+E319+E279+E246+E206</f>
        <v>0</v>
      </c>
      <c r="F646" s="141">
        <f t="shared" si="44"/>
        <v>39621.41262</v>
      </c>
      <c r="G646" s="71"/>
      <c r="H646" s="96"/>
      <c r="I646" s="65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46"/>
      <c r="U646" s="46"/>
      <c r="V646" s="46"/>
    </row>
    <row r="647" spans="1:23" s="1" customFormat="1" ht="15">
      <c r="A647" s="143"/>
      <c r="B647" s="140">
        <v>2019</v>
      </c>
      <c r="C647" s="63">
        <f t="shared" si="43"/>
        <v>46671.75601</v>
      </c>
      <c r="D647" s="141"/>
      <c r="E647" s="141">
        <f>E637+E496+E477+E421+E360+E320+E280+E247+E207</f>
        <v>0</v>
      </c>
      <c r="F647" s="141">
        <f t="shared" si="44"/>
        <v>46671.75601</v>
      </c>
      <c r="G647" s="144"/>
      <c r="H647" s="145"/>
      <c r="I647" s="65"/>
      <c r="J647" s="3"/>
      <c r="K647" s="3"/>
      <c r="L647" s="3"/>
      <c r="M647" s="3"/>
      <c r="N647" s="3"/>
      <c r="O647" s="3"/>
      <c r="P647" s="3"/>
      <c r="Q647" s="3"/>
      <c r="R647" s="3"/>
      <c r="S647" s="3"/>
      <c r="W647" s="7"/>
    </row>
    <row r="648" spans="1:23" s="1" customFormat="1" ht="15">
      <c r="A648" s="143"/>
      <c r="B648" s="140" t="s">
        <v>75</v>
      </c>
      <c r="C648" s="63">
        <f t="shared" si="43"/>
        <v>38066.491550000006</v>
      </c>
      <c r="D648" s="141"/>
      <c r="E648" s="141">
        <f>E638+E497+E478+E422+E361+E321+E281+E248+E208</f>
        <v>0</v>
      </c>
      <c r="F648" s="141">
        <f t="shared" si="44"/>
        <v>38066.491550000006</v>
      </c>
      <c r="G648" s="144"/>
      <c r="H648" s="145"/>
      <c r="I648" s="65"/>
      <c r="J648" s="3"/>
      <c r="K648" s="3"/>
      <c r="L648" s="3"/>
      <c r="M648" s="3"/>
      <c r="N648" s="3"/>
      <c r="O648" s="3"/>
      <c r="P648" s="3"/>
      <c r="Q648" s="3"/>
      <c r="R648" s="3"/>
      <c r="S648" s="3"/>
      <c r="U648" s="7"/>
      <c r="V648" s="7"/>
      <c r="W648" s="7"/>
    </row>
    <row r="649" spans="1:23" s="1" customFormat="1" ht="15">
      <c r="A649" s="143"/>
      <c r="B649" s="140" t="s">
        <v>79</v>
      </c>
      <c r="C649" s="63">
        <f t="shared" si="43"/>
        <v>39993.90327</v>
      </c>
      <c r="D649" s="141"/>
      <c r="E649" s="141">
        <f>E639+E498+E479+E423+E362+E322+E282+E249+E209</f>
        <v>0</v>
      </c>
      <c r="F649" s="141">
        <f t="shared" si="44"/>
        <v>39993.90327</v>
      </c>
      <c r="G649" s="144"/>
      <c r="H649" s="145"/>
      <c r="I649" s="65"/>
      <c r="J649" s="3"/>
      <c r="K649" s="3"/>
      <c r="L649" s="3"/>
      <c r="M649" s="3"/>
      <c r="N649" s="3"/>
      <c r="O649" s="3"/>
      <c r="P649" s="3"/>
      <c r="Q649" s="3"/>
      <c r="R649" s="3"/>
      <c r="S649" s="47"/>
      <c r="U649" s="7"/>
      <c r="V649" s="7"/>
      <c r="W649" s="7"/>
    </row>
    <row r="650" spans="1:23" s="1" customFormat="1" ht="15">
      <c r="A650" s="143"/>
      <c r="B650" s="140" t="s">
        <v>106</v>
      </c>
      <c r="C650" s="63">
        <f t="shared" si="43"/>
        <v>30951.987</v>
      </c>
      <c r="D650" s="141"/>
      <c r="E650" s="141">
        <f>E639+E498+E479+E423+E362+E322+E282+E249+E209</f>
        <v>0</v>
      </c>
      <c r="F650" s="141">
        <f t="shared" si="44"/>
        <v>30951.987</v>
      </c>
      <c r="G650" s="144"/>
      <c r="H650" s="145"/>
      <c r="I650" s="65"/>
      <c r="J650" s="3"/>
      <c r="K650" s="3"/>
      <c r="L650" s="3"/>
      <c r="M650" s="3"/>
      <c r="N650" s="3"/>
      <c r="O650" s="3"/>
      <c r="P650" s="3"/>
      <c r="Q650" s="3"/>
      <c r="R650" s="3"/>
      <c r="S650" s="47"/>
      <c r="U650" s="7"/>
      <c r="W650" s="7"/>
    </row>
    <row r="651" spans="1:23" s="1" customFormat="1" ht="15">
      <c r="A651" s="143"/>
      <c r="B651" s="140" t="s">
        <v>117</v>
      </c>
      <c r="C651" s="63">
        <f t="shared" si="43"/>
        <v>9827.237000000001</v>
      </c>
      <c r="D651" s="141"/>
      <c r="E651" s="141">
        <f>E640+E499+E480+E424+E363+E323+E283+E250+E210</f>
        <v>0</v>
      </c>
      <c r="F651" s="141">
        <f t="shared" si="44"/>
        <v>9827.237000000001</v>
      </c>
      <c r="G651" s="144"/>
      <c r="H651" s="145"/>
      <c r="I651" s="65"/>
      <c r="J651" s="3"/>
      <c r="K651" s="3"/>
      <c r="L651" s="3"/>
      <c r="M651" s="3"/>
      <c r="N651" s="3"/>
      <c r="O651" s="3"/>
      <c r="P651" s="3"/>
      <c r="Q651" s="3"/>
      <c r="R651" s="3"/>
      <c r="S651" s="47"/>
      <c r="U651" s="7"/>
      <c r="W651" s="7"/>
    </row>
    <row r="652" spans="1:24" s="1" customFormat="1" ht="15">
      <c r="A652" s="146"/>
      <c r="B652" s="147" t="s">
        <v>118</v>
      </c>
      <c r="C652" s="63">
        <f t="shared" si="43"/>
        <v>246320.86588</v>
      </c>
      <c r="D652" s="141"/>
      <c r="E652" s="141">
        <f>E645+E646+E647+E648</f>
        <v>0</v>
      </c>
      <c r="F652" s="141">
        <f t="shared" si="44"/>
        <v>246320.86588</v>
      </c>
      <c r="G652" s="148"/>
      <c r="H652" s="149"/>
      <c r="I652" s="65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7"/>
      <c r="U652" s="14"/>
      <c r="V652" s="11"/>
      <c r="X652" s="7"/>
    </row>
    <row r="653" spans="1:24" s="1" customFormat="1" ht="15">
      <c r="A653" s="150"/>
      <c r="B653" s="151"/>
      <c r="C653" s="152"/>
      <c r="D653" s="153"/>
      <c r="E653" s="153"/>
      <c r="F653" s="153"/>
      <c r="G653" s="154"/>
      <c r="H653" s="155"/>
      <c r="I653" s="156"/>
      <c r="J653" s="3"/>
      <c r="K653" s="3"/>
      <c r="L653" s="3"/>
      <c r="M653" s="3"/>
      <c r="N653" s="3"/>
      <c r="O653" s="3"/>
      <c r="P653" s="3"/>
      <c r="Q653" s="3"/>
      <c r="R653" s="47"/>
      <c r="S653" s="217"/>
      <c r="T653" s="7"/>
      <c r="U653" s="7"/>
      <c r="V653" s="11"/>
      <c r="X653" s="7"/>
    </row>
    <row r="654" spans="1:20" s="1" customFormat="1" ht="15">
      <c r="A654" s="157" t="s">
        <v>51</v>
      </c>
      <c r="B654" s="158"/>
      <c r="C654" s="159"/>
      <c r="D654" s="152"/>
      <c r="E654" s="154"/>
      <c r="F654" s="159"/>
      <c r="G654" s="154"/>
      <c r="H654" s="155"/>
      <c r="I654" s="160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7"/>
    </row>
    <row r="655" spans="1:24" s="1" customFormat="1" ht="15">
      <c r="A655" s="157"/>
      <c r="B655" s="161"/>
      <c r="C655" s="162"/>
      <c r="D655" s="154"/>
      <c r="E655" s="161"/>
      <c r="F655" s="163"/>
      <c r="G655" s="164"/>
      <c r="H655" s="161"/>
      <c r="I655" s="150"/>
      <c r="J655" s="3"/>
      <c r="K655" s="3"/>
      <c r="L655" s="3"/>
      <c r="M655" s="3"/>
      <c r="N655" s="3"/>
      <c r="O655" s="3"/>
      <c r="P655" s="3"/>
      <c r="Q655" s="3"/>
      <c r="R655" s="47"/>
      <c r="S655" s="3"/>
      <c r="T655" s="7"/>
      <c r="V655" s="11"/>
      <c r="X655" s="7"/>
    </row>
    <row r="656" spans="1:24" s="1" customFormat="1" ht="15">
      <c r="A656" s="157"/>
      <c r="B656" s="165"/>
      <c r="C656" s="162"/>
      <c r="D656" s="161"/>
      <c r="E656" s="161"/>
      <c r="F656" s="163"/>
      <c r="G656" s="166"/>
      <c r="H656" s="161"/>
      <c r="I656" s="167"/>
      <c r="J656" s="3"/>
      <c r="K656" s="3"/>
      <c r="L656" s="3"/>
      <c r="M656" s="3"/>
      <c r="N656" s="3"/>
      <c r="O656" s="3"/>
      <c r="P656" s="3"/>
      <c r="Q656" s="3"/>
      <c r="R656" s="3"/>
      <c r="S656" s="3"/>
      <c r="V656" s="11"/>
      <c r="X656" s="11"/>
    </row>
    <row r="657" spans="1:22" s="1" customFormat="1" ht="15">
      <c r="A657" s="157"/>
      <c r="B657" s="167"/>
      <c r="C657" s="162"/>
      <c r="D657" s="161"/>
      <c r="E657" s="161"/>
      <c r="F657" s="163"/>
      <c r="G657" s="164"/>
      <c r="H657" s="162"/>
      <c r="I657" s="167"/>
      <c r="J657" s="3"/>
      <c r="K657" s="3"/>
      <c r="L657" s="3"/>
      <c r="M657" s="3"/>
      <c r="N657" s="3"/>
      <c r="O657" s="3"/>
      <c r="P657" s="3"/>
      <c r="Q657" s="3"/>
      <c r="R657" s="3"/>
      <c r="S657" s="3"/>
      <c r="V657" s="11"/>
    </row>
    <row r="658" spans="1:24" s="1" customFormat="1" ht="15">
      <c r="A658" s="157"/>
      <c r="B658" s="167"/>
      <c r="C658" s="162"/>
      <c r="D658" s="161"/>
      <c r="E658" s="161"/>
      <c r="F658" s="162"/>
      <c r="G658" s="166"/>
      <c r="H658" s="161"/>
      <c r="I658" s="167"/>
      <c r="J658" s="3"/>
      <c r="K658" s="3"/>
      <c r="L658" s="3"/>
      <c r="M658" s="3"/>
      <c r="N658" s="3"/>
      <c r="O658" s="3"/>
      <c r="P658" s="3"/>
      <c r="Q658" s="3"/>
      <c r="R658" s="3"/>
      <c r="S658" s="47"/>
      <c r="V658" s="11"/>
      <c r="X658" s="11"/>
    </row>
    <row r="659" spans="1:23" s="1" customFormat="1" ht="15">
      <c r="A659" s="157"/>
      <c r="B659" s="167"/>
      <c r="C659" s="162"/>
      <c r="D659" s="161"/>
      <c r="E659" s="161"/>
      <c r="F659" s="162"/>
      <c r="G659" s="166"/>
      <c r="H659" s="162"/>
      <c r="I659" s="167"/>
      <c r="J659" s="3"/>
      <c r="K659" s="3"/>
      <c r="L659" s="3"/>
      <c r="M659" s="3"/>
      <c r="N659" s="3"/>
      <c r="O659" s="3"/>
      <c r="P659" s="3"/>
      <c r="Q659" s="3"/>
      <c r="R659" s="3"/>
      <c r="S659" s="47"/>
      <c r="T659" s="39"/>
      <c r="V659" s="11"/>
      <c r="W659" s="15"/>
    </row>
    <row r="660" spans="1:24" s="1" customFormat="1" ht="15">
      <c r="A660" s="157"/>
      <c r="B660" s="167"/>
      <c r="C660" s="162"/>
      <c r="D660" s="161"/>
      <c r="E660" s="161"/>
      <c r="F660" s="163"/>
      <c r="G660" s="166"/>
      <c r="H660" s="161"/>
      <c r="I660" s="167"/>
      <c r="J660" s="3"/>
      <c r="K660" s="3"/>
      <c r="L660" s="3"/>
      <c r="M660" s="3"/>
      <c r="N660" s="3"/>
      <c r="O660" s="3"/>
      <c r="P660" s="3"/>
      <c r="Q660" s="3"/>
      <c r="R660" s="3"/>
      <c r="S660" s="47"/>
      <c r="V660" s="11"/>
      <c r="X660" s="11"/>
    </row>
    <row r="661" spans="1:22" s="1" customFormat="1" ht="15">
      <c r="A661" s="167"/>
      <c r="B661" s="167"/>
      <c r="C661" s="162"/>
      <c r="D661" s="161"/>
      <c r="E661" s="161"/>
      <c r="F661" s="162"/>
      <c r="G661" s="166"/>
      <c r="H661" s="161"/>
      <c r="I661" s="167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11"/>
      <c r="U661" s="7"/>
      <c r="V661" s="11"/>
    </row>
    <row r="662" spans="1:26" s="1" customFormat="1" ht="15">
      <c r="A662" s="157"/>
      <c r="B662" s="167"/>
      <c r="C662" s="162"/>
      <c r="D662" s="161"/>
      <c r="E662" s="161"/>
      <c r="F662" s="163"/>
      <c r="G662" s="166"/>
      <c r="H662" s="161"/>
      <c r="I662" s="167"/>
      <c r="J662" s="3"/>
      <c r="K662" s="3"/>
      <c r="L662" s="3"/>
      <c r="M662" s="3"/>
      <c r="N662" s="3"/>
      <c r="O662" s="3"/>
      <c r="P662" s="3"/>
      <c r="Q662" s="3"/>
      <c r="R662" s="3"/>
      <c r="S662" s="3"/>
      <c r="V662" s="11"/>
      <c r="Z662" s="7"/>
    </row>
    <row r="663" spans="1:27" ht="14.25">
      <c r="A663" s="157"/>
      <c r="B663" s="167"/>
      <c r="C663" s="157"/>
      <c r="D663" s="161"/>
      <c r="E663" s="157"/>
      <c r="F663" s="157"/>
      <c r="G663" s="157"/>
      <c r="H663" s="168"/>
      <c r="I663" s="167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1"/>
      <c r="U663" s="1"/>
      <c r="V663" s="11"/>
      <c r="W663" s="1"/>
      <c r="X663" s="1"/>
      <c r="Y663" s="1"/>
      <c r="Z663" s="1"/>
      <c r="AA663" s="1"/>
    </row>
    <row r="664" spans="1:27" ht="14.25">
      <c r="A664" s="169"/>
      <c r="B664" s="167"/>
      <c r="C664" s="169"/>
      <c r="D664" s="157"/>
      <c r="E664" s="169"/>
      <c r="F664" s="169"/>
      <c r="G664" s="169"/>
      <c r="H664" s="169"/>
      <c r="I664" s="167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1"/>
      <c r="U664" s="1"/>
      <c r="V664" s="11"/>
      <c r="W664" s="1"/>
      <c r="X664" s="1"/>
      <c r="Y664" s="1"/>
      <c r="Z664" s="1"/>
      <c r="AA664" s="1"/>
    </row>
    <row r="665" spans="1:27" ht="14.25">
      <c r="A665" s="157"/>
      <c r="B665" s="167"/>
      <c r="C665" s="162"/>
      <c r="D665" s="169"/>
      <c r="E665" s="161"/>
      <c r="F665" s="163"/>
      <c r="G665" s="166"/>
      <c r="H665" s="161"/>
      <c r="I665" s="166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1"/>
      <c r="U665" s="1"/>
      <c r="V665" s="11"/>
      <c r="W665" s="1"/>
      <c r="X665" s="1"/>
      <c r="Y665" s="1"/>
      <c r="Z665" s="1"/>
      <c r="AA665" s="1"/>
    </row>
    <row r="666" spans="1:27" ht="14.25">
      <c r="A666" s="167"/>
      <c r="B666" s="167"/>
      <c r="C666" s="162"/>
      <c r="D666" s="161"/>
      <c r="E666" s="161"/>
      <c r="F666" s="163"/>
      <c r="G666" s="166"/>
      <c r="H666" s="161"/>
      <c r="I666" s="157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7"/>
      <c r="U666" s="1"/>
      <c r="V666" s="11"/>
      <c r="W666" s="1"/>
      <c r="X666" s="1"/>
      <c r="Y666" s="1"/>
      <c r="Z666" s="1"/>
      <c r="AA666" s="1"/>
    </row>
    <row r="667" spans="1:27" ht="14.25">
      <c r="A667" s="167"/>
      <c r="B667" s="157"/>
      <c r="C667" s="162"/>
      <c r="D667" s="161"/>
      <c r="E667" s="161"/>
      <c r="F667" s="163"/>
      <c r="G667" s="166"/>
      <c r="H667" s="161"/>
      <c r="I667" s="169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7"/>
      <c r="U667" s="1"/>
      <c r="V667" s="11"/>
      <c r="W667" s="1"/>
      <c r="X667" s="1"/>
      <c r="Y667" s="1"/>
      <c r="Z667" s="1"/>
      <c r="AA667" s="1"/>
    </row>
    <row r="668" spans="1:27" ht="14.25">
      <c r="A668" s="169"/>
      <c r="B668" s="169"/>
      <c r="C668" s="169"/>
      <c r="D668" s="161"/>
      <c r="E668" s="169"/>
      <c r="F668" s="169"/>
      <c r="G668" s="169"/>
      <c r="H668" s="169"/>
      <c r="I668" s="167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7"/>
      <c r="U668" s="1"/>
      <c r="V668" s="11"/>
      <c r="W668" s="1"/>
      <c r="X668" s="1"/>
      <c r="Y668" s="1"/>
      <c r="Z668" s="1"/>
      <c r="AA668" s="1"/>
    </row>
    <row r="669" spans="1:27" ht="14.25">
      <c r="A669" s="169"/>
      <c r="B669" s="167"/>
      <c r="C669" s="169"/>
      <c r="D669" s="169"/>
      <c r="E669" s="169"/>
      <c r="F669" s="169"/>
      <c r="G669" s="169"/>
      <c r="H669" s="169"/>
      <c r="I669" s="167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1"/>
      <c r="U669" s="1"/>
      <c r="V669" s="11"/>
      <c r="W669" s="1"/>
      <c r="X669" s="1"/>
      <c r="Y669" s="1"/>
      <c r="Z669" s="1"/>
      <c r="AA669" s="1"/>
    </row>
    <row r="670" spans="1:27" ht="14.25">
      <c r="A670" s="167"/>
      <c r="B670" s="167"/>
      <c r="C670" s="162"/>
      <c r="D670" s="169"/>
      <c r="E670" s="161"/>
      <c r="F670" s="163"/>
      <c r="G670" s="166"/>
      <c r="H670" s="161"/>
      <c r="I670" s="167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1"/>
      <c r="U670" s="1"/>
      <c r="V670" s="11"/>
      <c r="W670" s="1"/>
      <c r="X670" s="1"/>
      <c r="Y670" s="1"/>
      <c r="Z670" s="1"/>
      <c r="AA670" s="1"/>
    </row>
    <row r="671" spans="1:27" ht="14.25">
      <c r="A671" s="167"/>
      <c r="B671" s="167"/>
      <c r="C671" s="162"/>
      <c r="D671" s="161"/>
      <c r="E671" s="161"/>
      <c r="F671" s="163"/>
      <c r="G671" s="166"/>
      <c r="H671" s="161"/>
      <c r="I671" s="169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1"/>
      <c r="U671" s="11"/>
      <c r="V671" s="11"/>
      <c r="W671" s="1"/>
      <c r="X671" s="1"/>
      <c r="Y671" s="1"/>
      <c r="Z671" s="1"/>
      <c r="AA671" s="1"/>
    </row>
    <row r="672" spans="1:27" ht="14.25">
      <c r="A672" s="167"/>
      <c r="B672" s="169"/>
      <c r="C672" s="162"/>
      <c r="D672" s="161"/>
      <c r="E672" s="161"/>
      <c r="F672" s="163"/>
      <c r="G672" s="166"/>
      <c r="H672" s="161"/>
      <c r="I672" s="169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1"/>
      <c r="U672" s="1"/>
      <c r="V672" s="11"/>
      <c r="W672" s="1"/>
      <c r="X672" s="1"/>
      <c r="Y672" s="1"/>
      <c r="Z672" s="1"/>
      <c r="AA672" s="1"/>
    </row>
    <row r="673" spans="1:27" ht="14.25">
      <c r="A673" s="157"/>
      <c r="B673" s="169"/>
      <c r="C673" s="157"/>
      <c r="D673" s="161"/>
      <c r="E673" s="157"/>
      <c r="F673" s="157"/>
      <c r="G673" s="157"/>
      <c r="H673" s="157"/>
      <c r="I673" s="167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1"/>
      <c r="U673" s="1"/>
      <c r="V673" s="11"/>
      <c r="W673" s="1"/>
      <c r="X673" s="1"/>
      <c r="Y673" s="1"/>
      <c r="Z673" s="1"/>
      <c r="AA673" s="1"/>
    </row>
    <row r="674" spans="1:27" ht="14.25">
      <c r="A674" s="157"/>
      <c r="B674" s="167"/>
      <c r="C674" s="157"/>
      <c r="D674" s="157"/>
      <c r="E674" s="157"/>
      <c r="F674" s="168"/>
      <c r="G674" s="157"/>
      <c r="H674" s="157"/>
      <c r="I674" s="167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1"/>
      <c r="U674" s="1"/>
      <c r="V674" s="11"/>
      <c r="W674" s="1"/>
      <c r="X674" s="1"/>
      <c r="Y674" s="1"/>
      <c r="Z674" s="1"/>
      <c r="AA674" s="1"/>
    </row>
    <row r="675" spans="1:27" ht="14.25">
      <c r="A675" s="167"/>
      <c r="B675" s="167"/>
      <c r="C675" s="162"/>
      <c r="D675" s="157"/>
      <c r="E675" s="161"/>
      <c r="F675" s="163"/>
      <c r="G675" s="166"/>
      <c r="H675" s="161"/>
      <c r="I675" s="167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1"/>
      <c r="U675" s="1"/>
      <c r="V675" s="11"/>
      <c r="W675" s="11"/>
      <c r="X675" s="1"/>
      <c r="Y675" s="1"/>
      <c r="Z675" s="1"/>
      <c r="AA675" s="1"/>
    </row>
    <row r="676" spans="1:27" ht="14.25">
      <c r="A676" s="167"/>
      <c r="B676" s="167"/>
      <c r="C676" s="162"/>
      <c r="D676" s="161"/>
      <c r="E676" s="161"/>
      <c r="F676" s="163"/>
      <c r="G676" s="170"/>
      <c r="H676" s="161"/>
      <c r="I676" s="157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1"/>
      <c r="U676" s="1"/>
      <c r="V676" s="11"/>
      <c r="W676" s="11"/>
      <c r="X676" s="1"/>
      <c r="Y676" s="1"/>
      <c r="Z676" s="1"/>
      <c r="AA676" s="1"/>
    </row>
    <row r="677" spans="1:27" ht="14.25">
      <c r="A677" s="167"/>
      <c r="B677" s="157"/>
      <c r="C677" s="162"/>
      <c r="D677" s="161"/>
      <c r="E677" s="162"/>
      <c r="F677" s="164"/>
      <c r="G677" s="171"/>
      <c r="H677" s="161"/>
      <c r="I677" s="157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1"/>
      <c r="U677" s="1"/>
      <c r="V677" s="11"/>
      <c r="W677" s="1"/>
      <c r="X677" s="1"/>
      <c r="Y677" s="1"/>
      <c r="Z677" s="1"/>
      <c r="AA677" s="1"/>
    </row>
    <row r="678" spans="1:27" ht="15">
      <c r="A678" s="172"/>
      <c r="B678" s="157"/>
      <c r="C678" s="172"/>
      <c r="D678" s="161"/>
      <c r="E678" s="172"/>
      <c r="F678" s="172"/>
      <c r="G678" s="172"/>
      <c r="H678" s="172"/>
      <c r="I678" s="167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1"/>
      <c r="U678" s="1"/>
      <c r="V678" s="11"/>
      <c r="W678" s="1"/>
      <c r="X678" s="1"/>
      <c r="Y678" s="1"/>
      <c r="Z678" s="1"/>
      <c r="AA678" s="1"/>
    </row>
    <row r="679" spans="1:27" ht="15">
      <c r="A679" s="172"/>
      <c r="B679" s="167"/>
      <c r="C679" s="172"/>
      <c r="D679" s="172"/>
      <c r="E679" s="172"/>
      <c r="F679" s="172"/>
      <c r="G679" s="172"/>
      <c r="H679" s="172"/>
      <c r="I679" s="167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1"/>
      <c r="U679" s="1"/>
      <c r="V679" s="11"/>
      <c r="W679" s="1"/>
      <c r="X679" s="1"/>
      <c r="Y679" s="1"/>
      <c r="Z679" s="1"/>
      <c r="AA679" s="1"/>
    </row>
    <row r="680" spans="1:27" ht="15">
      <c r="A680" s="172"/>
      <c r="B680" s="167"/>
      <c r="C680" s="170"/>
      <c r="D680" s="172"/>
      <c r="E680" s="166"/>
      <c r="F680" s="173"/>
      <c r="G680" s="174"/>
      <c r="H680" s="161"/>
      <c r="I680" s="17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1"/>
      <c r="U680" s="1"/>
      <c r="V680" s="11"/>
      <c r="W680" s="1"/>
      <c r="X680" s="1"/>
      <c r="Y680" s="1"/>
      <c r="Z680" s="1"/>
      <c r="AA680" s="1"/>
    </row>
    <row r="681" spans="1:27" ht="15">
      <c r="A681" s="172"/>
      <c r="B681" s="167"/>
      <c r="C681" s="170"/>
      <c r="D681" s="157"/>
      <c r="E681" s="166"/>
      <c r="F681" s="173"/>
      <c r="G681" s="171"/>
      <c r="H681" s="161"/>
      <c r="I681" s="167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1"/>
      <c r="U681" s="1"/>
      <c r="V681" s="11"/>
      <c r="W681" s="1"/>
      <c r="X681" s="1"/>
      <c r="Y681" s="1"/>
      <c r="Z681" s="1"/>
      <c r="AA681" s="1"/>
    </row>
    <row r="682" spans="1:27" ht="15">
      <c r="A682" s="172"/>
      <c r="B682" s="172"/>
      <c r="C682" s="170"/>
      <c r="D682" s="157"/>
      <c r="E682" s="166"/>
      <c r="F682" s="173"/>
      <c r="G682" s="176"/>
      <c r="H682" s="161"/>
      <c r="I682" s="167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1"/>
      <c r="U682" s="7"/>
      <c r="V682" s="11"/>
      <c r="W682" s="1"/>
      <c r="X682" s="1"/>
      <c r="Y682" s="1"/>
      <c r="Z682" s="1"/>
      <c r="AA682" s="1"/>
    </row>
    <row r="683" spans="1:27" ht="15">
      <c r="A683" s="177"/>
      <c r="B683" s="172"/>
      <c r="C683" s="162"/>
      <c r="D683" s="157"/>
      <c r="E683" s="161"/>
      <c r="F683" s="163"/>
      <c r="G683" s="166"/>
      <c r="H683" s="161"/>
      <c r="I683" s="167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1"/>
      <c r="U683" s="1"/>
      <c r="V683" s="11"/>
      <c r="W683" s="1"/>
      <c r="X683" s="1"/>
      <c r="Y683" s="1"/>
      <c r="Z683" s="1"/>
      <c r="AA683" s="1"/>
    </row>
    <row r="684" spans="1:27" ht="14.25">
      <c r="A684" s="157"/>
      <c r="B684" s="157"/>
      <c r="C684" s="157"/>
      <c r="D684" s="161"/>
      <c r="E684" s="157"/>
      <c r="F684" s="157"/>
      <c r="G684" s="157"/>
      <c r="H684" s="157"/>
      <c r="I684" s="167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1"/>
      <c r="U684" s="1"/>
      <c r="V684" s="11"/>
      <c r="W684" s="1"/>
      <c r="X684" s="1"/>
      <c r="Y684" s="1"/>
      <c r="Z684" s="1"/>
      <c r="AA684" s="1"/>
    </row>
    <row r="685" spans="1:27" ht="14.25">
      <c r="A685" s="157"/>
      <c r="B685" s="157"/>
      <c r="C685" s="157"/>
      <c r="D685" s="157"/>
      <c r="E685" s="157"/>
      <c r="F685" s="157"/>
      <c r="G685" s="157"/>
      <c r="H685" s="157"/>
      <c r="I685" s="167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1"/>
      <c r="U685" s="1"/>
      <c r="V685" s="11"/>
      <c r="W685" s="1"/>
      <c r="X685" s="1"/>
      <c r="Y685" s="1"/>
      <c r="Z685" s="1"/>
      <c r="AA685" s="1"/>
    </row>
    <row r="686" spans="1:27" ht="14.25">
      <c r="A686" s="178"/>
      <c r="B686" s="157"/>
      <c r="C686" s="162"/>
      <c r="D686" s="157"/>
      <c r="E686" s="162"/>
      <c r="F686" s="179"/>
      <c r="G686" s="166"/>
      <c r="H686" s="161"/>
      <c r="I686" s="167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1"/>
      <c r="U686" s="1"/>
      <c r="V686" s="11"/>
      <c r="W686" s="1"/>
      <c r="X686" s="1"/>
      <c r="Y686" s="1"/>
      <c r="Z686" s="1"/>
      <c r="AA686" s="1"/>
    </row>
    <row r="687" spans="1:27" ht="14.25">
      <c r="A687" s="180"/>
      <c r="B687" s="167"/>
      <c r="C687" s="162"/>
      <c r="D687" s="162"/>
      <c r="E687" s="162"/>
      <c r="F687" s="181"/>
      <c r="G687" s="166"/>
      <c r="H687" s="161"/>
      <c r="I687" s="157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1"/>
      <c r="U687" s="1"/>
      <c r="V687" s="11"/>
      <c r="W687" s="1"/>
      <c r="X687" s="1"/>
      <c r="Y687" s="1"/>
      <c r="Z687" s="1"/>
      <c r="AA687" s="1"/>
    </row>
    <row r="688" spans="1:27" ht="14.25">
      <c r="A688" s="180"/>
      <c r="B688" s="157"/>
      <c r="C688" s="162"/>
      <c r="D688" s="162"/>
      <c r="E688" s="162"/>
      <c r="F688" s="181"/>
      <c r="G688" s="166"/>
      <c r="H688" s="161"/>
      <c r="I688" s="157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1"/>
      <c r="U688" s="1"/>
      <c r="V688" s="11"/>
      <c r="W688" s="1"/>
      <c r="X688" s="1"/>
      <c r="Y688" s="1"/>
      <c r="Z688" s="1"/>
      <c r="AA688" s="1"/>
    </row>
    <row r="689" spans="1:27" ht="14.25">
      <c r="A689" s="182"/>
      <c r="B689" s="157"/>
      <c r="C689" s="162"/>
      <c r="D689" s="162"/>
      <c r="E689" s="162"/>
      <c r="F689" s="181"/>
      <c r="G689" s="166"/>
      <c r="H689" s="161"/>
      <c r="I689" s="18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1"/>
      <c r="U689" s="1"/>
      <c r="V689" s="11"/>
      <c r="W689" s="1"/>
      <c r="X689" s="1"/>
      <c r="Y689" s="1"/>
      <c r="Z689" s="1"/>
      <c r="AA689" s="1"/>
    </row>
    <row r="690" spans="1:27" ht="14.25">
      <c r="A690" s="184"/>
      <c r="B690" s="167"/>
      <c r="C690" s="162"/>
      <c r="D690" s="162"/>
      <c r="E690" s="162"/>
      <c r="F690" s="181"/>
      <c r="G690" s="166"/>
      <c r="H690" s="161"/>
      <c r="I690" s="167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1"/>
      <c r="U690" s="1"/>
      <c r="V690" s="11"/>
      <c r="W690" s="1"/>
      <c r="X690" s="1"/>
      <c r="Y690" s="1"/>
      <c r="Z690" s="1"/>
      <c r="AA690" s="1"/>
    </row>
    <row r="691" spans="1:27" ht="14.25">
      <c r="A691" s="185"/>
      <c r="B691" s="167"/>
      <c r="C691" s="162"/>
      <c r="D691" s="162"/>
      <c r="E691" s="162"/>
      <c r="F691" s="181"/>
      <c r="G691" s="166"/>
      <c r="H691" s="161"/>
      <c r="I691" s="167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1"/>
      <c r="U691" s="1"/>
      <c r="V691" s="11"/>
      <c r="W691" s="1"/>
      <c r="X691" s="1"/>
      <c r="Y691" s="1"/>
      <c r="Z691" s="1"/>
      <c r="AA691" s="1"/>
    </row>
    <row r="692" spans="1:27" ht="14.25">
      <c r="A692" s="186"/>
      <c r="B692" s="167"/>
      <c r="C692" s="162"/>
      <c r="D692" s="162"/>
      <c r="E692" s="162"/>
      <c r="F692" s="187"/>
      <c r="G692" s="166"/>
      <c r="H692" s="161"/>
      <c r="I692" s="167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1"/>
      <c r="U692" s="7"/>
      <c r="V692" s="11"/>
      <c r="W692" s="1"/>
      <c r="X692" s="7"/>
      <c r="Y692" s="1"/>
      <c r="Z692" s="1"/>
      <c r="AA692" s="7"/>
    </row>
    <row r="693" spans="1:27" ht="14.25">
      <c r="A693" s="186"/>
      <c r="B693" s="167"/>
      <c r="C693" s="162"/>
      <c r="D693" s="162"/>
      <c r="E693" s="162"/>
      <c r="F693" s="187"/>
      <c r="G693" s="166"/>
      <c r="H693" s="161"/>
      <c r="I693" s="167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1"/>
      <c r="U693" s="1"/>
      <c r="V693" s="11"/>
      <c r="W693" s="1"/>
      <c r="X693" s="1"/>
      <c r="Y693" s="1"/>
      <c r="Z693" s="1"/>
      <c r="AA693" s="1"/>
    </row>
    <row r="694" spans="1:27" ht="14.25">
      <c r="A694" s="186"/>
      <c r="B694" s="167"/>
      <c r="C694" s="162"/>
      <c r="D694" s="162"/>
      <c r="E694" s="162"/>
      <c r="F694" s="187"/>
      <c r="G694" s="166"/>
      <c r="H694" s="161"/>
      <c r="I694" s="167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1"/>
      <c r="U694" s="1"/>
      <c r="V694" s="11"/>
      <c r="W694" s="1"/>
      <c r="X694" s="1"/>
      <c r="Y694" s="1"/>
      <c r="Z694" s="1"/>
      <c r="AA694" s="1"/>
    </row>
    <row r="695" spans="1:27" ht="14.25">
      <c r="A695" s="186"/>
      <c r="B695" s="167"/>
      <c r="C695" s="162"/>
      <c r="D695" s="162"/>
      <c r="E695" s="162"/>
      <c r="F695" s="188"/>
      <c r="G695" s="166"/>
      <c r="H695" s="161"/>
      <c r="I695" s="167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1"/>
      <c r="U695" s="1"/>
      <c r="V695" s="11"/>
      <c r="W695" s="1"/>
      <c r="X695" s="1"/>
      <c r="Y695" s="1"/>
      <c r="Z695" s="1"/>
      <c r="AA695" s="1"/>
    </row>
    <row r="696" spans="1:27" ht="14.25">
      <c r="A696" s="182"/>
      <c r="B696" s="167"/>
      <c r="C696" s="162"/>
      <c r="D696" s="162"/>
      <c r="E696" s="162"/>
      <c r="F696" s="189"/>
      <c r="G696" s="166"/>
      <c r="H696" s="161"/>
      <c r="I696" s="167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1"/>
      <c r="U696" s="1"/>
      <c r="V696" s="11"/>
      <c r="W696" s="1"/>
      <c r="X696" s="1"/>
      <c r="Y696" s="1"/>
      <c r="Z696" s="1"/>
      <c r="AA696" s="1"/>
    </row>
    <row r="697" spans="1:27" ht="14.25">
      <c r="A697" s="190"/>
      <c r="B697" s="167"/>
      <c r="C697" s="162"/>
      <c r="D697" s="162"/>
      <c r="E697" s="162"/>
      <c r="F697" s="187"/>
      <c r="G697" s="166"/>
      <c r="H697" s="161"/>
      <c r="I697" s="167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1"/>
      <c r="U697" s="1"/>
      <c r="V697" s="11"/>
      <c r="W697" s="1"/>
      <c r="X697" s="1"/>
      <c r="Y697" s="1"/>
      <c r="Z697" s="1"/>
      <c r="AA697" s="1"/>
    </row>
    <row r="698" spans="1:27" ht="14.25">
      <c r="A698" s="190"/>
      <c r="B698" s="167"/>
      <c r="C698" s="162"/>
      <c r="D698" s="162"/>
      <c r="E698" s="162"/>
      <c r="F698" s="187"/>
      <c r="G698" s="166"/>
      <c r="H698" s="161"/>
      <c r="I698" s="167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1"/>
      <c r="U698" s="1"/>
      <c r="V698" s="11"/>
      <c r="W698" s="1"/>
      <c r="X698" s="1"/>
      <c r="Y698" s="1"/>
      <c r="Z698" s="1"/>
      <c r="AA698" s="1"/>
    </row>
    <row r="699" spans="1:27" ht="14.25">
      <c r="A699" s="190"/>
      <c r="B699" s="167"/>
      <c r="C699" s="162"/>
      <c r="D699" s="162"/>
      <c r="E699" s="162"/>
      <c r="F699" s="187"/>
      <c r="G699" s="166"/>
      <c r="H699" s="161"/>
      <c r="I699" s="167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1"/>
      <c r="U699" s="1"/>
      <c r="V699" s="11"/>
      <c r="W699" s="1"/>
      <c r="X699" s="1"/>
      <c r="Y699" s="1"/>
      <c r="Z699" s="1"/>
      <c r="AA699" s="1"/>
    </row>
    <row r="700" spans="1:27" ht="14.25">
      <c r="A700" s="167"/>
      <c r="B700" s="167"/>
      <c r="C700" s="162"/>
      <c r="D700" s="162"/>
      <c r="E700" s="162"/>
      <c r="F700" s="163"/>
      <c r="G700" s="166"/>
      <c r="H700" s="161"/>
      <c r="I700" s="167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1"/>
      <c r="U700" s="1"/>
      <c r="V700" s="11"/>
      <c r="W700" s="1"/>
      <c r="X700" s="1"/>
      <c r="Y700" s="1"/>
      <c r="Z700" s="1"/>
      <c r="AA700" s="1"/>
    </row>
    <row r="701" spans="1:27" ht="14.25">
      <c r="A701" s="167"/>
      <c r="B701" s="167"/>
      <c r="C701" s="162"/>
      <c r="D701" s="162"/>
      <c r="E701" s="162"/>
      <c r="F701" s="163"/>
      <c r="G701" s="166"/>
      <c r="H701" s="161"/>
      <c r="I701" s="167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1"/>
      <c r="U701" s="1"/>
      <c r="V701" s="11"/>
      <c r="W701" s="1"/>
      <c r="X701" s="1"/>
      <c r="Y701" s="1"/>
      <c r="Z701" s="1"/>
      <c r="AA701" s="1"/>
    </row>
    <row r="702" spans="1:27" ht="14.25">
      <c r="A702" s="167"/>
      <c r="B702" s="167"/>
      <c r="C702" s="162"/>
      <c r="D702" s="162"/>
      <c r="E702" s="161"/>
      <c r="F702" s="163"/>
      <c r="G702" s="166"/>
      <c r="H702" s="161"/>
      <c r="I702" s="167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1"/>
      <c r="U702" s="1"/>
      <c r="V702" s="11"/>
      <c r="W702" s="1"/>
      <c r="X702" s="1"/>
      <c r="Y702" s="1"/>
      <c r="Z702" s="1"/>
      <c r="AA702" s="1"/>
    </row>
    <row r="703" spans="1:27" ht="14.25">
      <c r="A703" s="157"/>
      <c r="B703" s="167"/>
      <c r="C703" s="162"/>
      <c r="D703" s="161"/>
      <c r="E703" s="161"/>
      <c r="F703" s="163"/>
      <c r="G703" s="166"/>
      <c r="H703" s="161"/>
      <c r="I703" s="167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1"/>
      <c r="U703" s="1"/>
      <c r="V703" s="11"/>
      <c r="W703" s="1"/>
      <c r="X703" s="1"/>
      <c r="Y703" s="1"/>
      <c r="Z703" s="1"/>
      <c r="AA703" s="1"/>
    </row>
    <row r="704" spans="1:27" ht="14.25">
      <c r="A704" s="157"/>
      <c r="B704" s="167"/>
      <c r="C704" s="162"/>
      <c r="D704" s="161"/>
      <c r="E704" s="161"/>
      <c r="F704" s="163"/>
      <c r="G704" s="166"/>
      <c r="H704" s="161"/>
      <c r="I704" s="167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1"/>
      <c r="U704" s="1"/>
      <c r="V704" s="11"/>
      <c r="W704" s="1"/>
      <c r="X704" s="1"/>
      <c r="Y704" s="1"/>
      <c r="Z704" s="1"/>
      <c r="AA704" s="1"/>
    </row>
    <row r="705" spans="1:27" ht="14.25">
      <c r="A705" s="166"/>
      <c r="B705" s="167"/>
      <c r="C705" s="166"/>
      <c r="D705" s="161"/>
      <c r="E705" s="166"/>
      <c r="F705" s="166"/>
      <c r="G705" s="166"/>
      <c r="H705" s="166"/>
      <c r="I705" s="167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1"/>
      <c r="U705" s="1"/>
      <c r="V705" s="11"/>
      <c r="W705" s="1"/>
      <c r="X705" s="1"/>
      <c r="Y705" s="1"/>
      <c r="Z705" s="1"/>
      <c r="AA705" s="1"/>
    </row>
    <row r="706" spans="1:27" ht="14.25">
      <c r="A706" s="167"/>
      <c r="B706" s="167"/>
      <c r="C706" s="191"/>
      <c r="D706" s="166"/>
      <c r="E706" s="167"/>
      <c r="F706" s="192"/>
      <c r="G706" s="167"/>
      <c r="H706" s="161"/>
      <c r="I706" s="167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1"/>
      <c r="U706" s="1"/>
      <c r="V706" s="11"/>
      <c r="W706" s="1"/>
      <c r="X706" s="1"/>
      <c r="Y706" s="1"/>
      <c r="Z706" s="1"/>
      <c r="AA706" s="1"/>
    </row>
    <row r="707" spans="1:27" ht="14.25">
      <c r="A707" s="167"/>
      <c r="B707" s="167"/>
      <c r="C707" s="162"/>
      <c r="D707" s="167"/>
      <c r="E707" s="161"/>
      <c r="F707" s="193"/>
      <c r="G707" s="167"/>
      <c r="H707" s="161"/>
      <c r="I707" s="167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1"/>
      <c r="U707" s="1"/>
      <c r="V707" s="11"/>
      <c r="W707" s="1"/>
      <c r="X707" s="1"/>
      <c r="Y707" s="1"/>
      <c r="Z707" s="1"/>
      <c r="AA707" s="1"/>
    </row>
    <row r="708" spans="1:27" ht="14.25">
      <c r="A708" s="174"/>
      <c r="B708" s="167"/>
      <c r="C708" s="194"/>
      <c r="D708" s="161"/>
      <c r="E708" s="174"/>
      <c r="F708" s="195"/>
      <c r="G708" s="174"/>
      <c r="H708" s="196"/>
      <c r="I708" s="167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1"/>
      <c r="U708" s="1"/>
      <c r="V708" s="11"/>
      <c r="W708" s="1"/>
      <c r="X708" s="1"/>
      <c r="Y708" s="1"/>
      <c r="Z708" s="1"/>
      <c r="AA708" s="1"/>
    </row>
    <row r="709" spans="1:27" ht="14.25">
      <c r="A709" s="167"/>
      <c r="B709" s="166"/>
      <c r="C709" s="162"/>
      <c r="D709" s="174"/>
      <c r="E709" s="161"/>
      <c r="F709" s="193"/>
      <c r="G709" s="167"/>
      <c r="H709" s="161"/>
      <c r="I709" s="18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1"/>
      <c r="U709" s="1"/>
      <c r="V709" s="11"/>
      <c r="W709" s="1"/>
      <c r="X709" s="1"/>
      <c r="Y709" s="1"/>
      <c r="Z709" s="1"/>
      <c r="AA709" s="1"/>
    </row>
    <row r="710" spans="1:27" ht="14.25">
      <c r="A710" s="167"/>
      <c r="B710" s="167"/>
      <c r="C710" s="162"/>
      <c r="D710" s="161"/>
      <c r="E710" s="161"/>
      <c r="F710" s="193"/>
      <c r="G710" s="167"/>
      <c r="H710" s="161"/>
      <c r="I710" s="167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1"/>
      <c r="U710" s="1"/>
      <c r="V710" s="11"/>
      <c r="W710" s="1"/>
      <c r="X710" s="1"/>
      <c r="Y710" s="1"/>
      <c r="Z710" s="1"/>
      <c r="AA710" s="1"/>
    </row>
    <row r="711" spans="1:27" ht="14.25">
      <c r="A711" s="167"/>
      <c r="B711" s="167"/>
      <c r="C711" s="162"/>
      <c r="D711" s="161"/>
      <c r="E711" s="161"/>
      <c r="F711" s="163"/>
      <c r="G711" s="166"/>
      <c r="H711" s="161"/>
      <c r="I711" s="174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1"/>
      <c r="U711" s="1"/>
      <c r="V711" s="11"/>
      <c r="W711" s="1"/>
      <c r="X711" s="1"/>
      <c r="Y711" s="1"/>
      <c r="Z711" s="1"/>
      <c r="AA711" s="1"/>
    </row>
    <row r="712" spans="1:27" ht="14.25">
      <c r="A712" s="167"/>
      <c r="B712" s="174"/>
      <c r="C712" s="162"/>
      <c r="D712" s="161"/>
      <c r="E712" s="161"/>
      <c r="F712" s="163"/>
      <c r="G712" s="166"/>
      <c r="H712" s="161"/>
      <c r="I712" s="167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1"/>
      <c r="U712" s="1"/>
      <c r="V712" s="11"/>
      <c r="W712" s="1"/>
      <c r="X712" s="1"/>
      <c r="Y712" s="1"/>
      <c r="Z712" s="1"/>
      <c r="AA712" s="1"/>
    </row>
    <row r="713" spans="1:27" ht="14.25">
      <c r="A713" s="167"/>
      <c r="B713" s="167"/>
      <c r="C713" s="162"/>
      <c r="D713" s="161"/>
      <c r="E713" s="161"/>
      <c r="F713" s="163"/>
      <c r="G713" s="166"/>
      <c r="H713" s="161"/>
      <c r="I713" s="167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1"/>
      <c r="U713" s="1"/>
      <c r="V713" s="11"/>
      <c r="W713" s="1"/>
      <c r="X713" s="1"/>
      <c r="Y713" s="1"/>
      <c r="Z713" s="1"/>
      <c r="AA713" s="1"/>
    </row>
    <row r="714" spans="1:27" ht="14.25">
      <c r="A714" s="157"/>
      <c r="B714" s="167"/>
      <c r="C714" s="157"/>
      <c r="D714" s="161"/>
      <c r="E714" s="157"/>
      <c r="F714" s="157"/>
      <c r="G714" s="157"/>
      <c r="H714" s="157"/>
      <c r="I714" s="167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1"/>
      <c r="U714" s="1"/>
      <c r="V714" s="11"/>
      <c r="W714" s="1"/>
      <c r="X714" s="1"/>
      <c r="Y714" s="1"/>
      <c r="Z714" s="1"/>
      <c r="AA714" s="1"/>
    </row>
    <row r="715" spans="1:27" ht="14.25">
      <c r="A715" s="169"/>
      <c r="B715" s="167"/>
      <c r="C715" s="169"/>
      <c r="D715" s="157"/>
      <c r="E715" s="169"/>
      <c r="F715" s="169"/>
      <c r="G715" s="169"/>
      <c r="H715" s="169"/>
      <c r="I715" s="167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1"/>
      <c r="U715" s="1"/>
      <c r="V715" s="11"/>
      <c r="W715" s="1"/>
      <c r="X715" s="1"/>
      <c r="Y715" s="1"/>
      <c r="Z715" s="1"/>
      <c r="AA715" s="1"/>
    </row>
    <row r="716" spans="1:27" ht="14.25">
      <c r="A716" s="167"/>
      <c r="B716" s="167"/>
      <c r="C716" s="162"/>
      <c r="D716" s="169"/>
      <c r="E716" s="161"/>
      <c r="F716" s="163"/>
      <c r="G716" s="166"/>
      <c r="H716" s="161"/>
      <c r="I716" s="167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1"/>
      <c r="U716" s="1"/>
      <c r="V716" s="11"/>
      <c r="W716" s="1"/>
      <c r="X716" s="1"/>
      <c r="Y716" s="1"/>
      <c r="Z716" s="1"/>
      <c r="AA716" s="1"/>
    </row>
    <row r="717" spans="1:27" ht="14.25">
      <c r="A717" s="167"/>
      <c r="B717" s="167"/>
      <c r="C717" s="162"/>
      <c r="D717" s="161"/>
      <c r="E717" s="161"/>
      <c r="F717" s="163"/>
      <c r="G717" s="166"/>
      <c r="H717" s="161"/>
      <c r="I717" s="157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1"/>
      <c r="U717" s="1"/>
      <c r="V717" s="11"/>
      <c r="W717" s="1"/>
      <c r="X717" s="1"/>
      <c r="Y717" s="1"/>
      <c r="Z717" s="1"/>
      <c r="AA717" s="1"/>
    </row>
    <row r="718" spans="1:27" ht="14.25">
      <c r="A718" s="167"/>
      <c r="B718" s="157"/>
      <c r="C718" s="162"/>
      <c r="D718" s="161"/>
      <c r="E718" s="161"/>
      <c r="F718" s="163"/>
      <c r="G718" s="166"/>
      <c r="H718" s="161"/>
      <c r="I718" s="169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1"/>
      <c r="U718" s="1"/>
      <c r="V718" s="11"/>
      <c r="W718" s="1"/>
      <c r="X718" s="1"/>
      <c r="Y718" s="1"/>
      <c r="Z718" s="1"/>
      <c r="AA718" s="1"/>
    </row>
    <row r="719" spans="1:27" ht="14.25">
      <c r="A719" s="167"/>
      <c r="B719" s="169"/>
      <c r="C719" s="162"/>
      <c r="D719" s="161"/>
      <c r="E719" s="161"/>
      <c r="F719" s="163"/>
      <c r="G719" s="166"/>
      <c r="H719" s="161"/>
      <c r="I719" s="167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1"/>
      <c r="U719" s="1"/>
      <c r="V719" s="11"/>
      <c r="W719" s="1"/>
      <c r="X719" s="1"/>
      <c r="Y719" s="1"/>
      <c r="Z719" s="1"/>
      <c r="AA719" s="1"/>
    </row>
    <row r="720" spans="1:27" ht="14.25">
      <c r="A720" s="167"/>
      <c r="B720" s="167"/>
      <c r="C720" s="162"/>
      <c r="D720" s="161"/>
      <c r="E720" s="161"/>
      <c r="F720" s="163"/>
      <c r="G720" s="166"/>
      <c r="H720" s="161"/>
      <c r="I720" s="167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1"/>
      <c r="U720" s="1"/>
      <c r="V720" s="11"/>
      <c r="W720" s="1"/>
      <c r="X720" s="1"/>
      <c r="Y720" s="1"/>
      <c r="Z720" s="1"/>
      <c r="AA720" s="1"/>
    </row>
    <row r="721" spans="1:27" ht="14.25">
      <c r="A721" s="167"/>
      <c r="B721" s="167"/>
      <c r="C721" s="162"/>
      <c r="D721" s="161"/>
      <c r="E721" s="161"/>
      <c r="F721" s="163"/>
      <c r="G721" s="166"/>
      <c r="H721" s="161"/>
      <c r="I721" s="167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1"/>
      <c r="U721" s="1"/>
      <c r="V721" s="11"/>
      <c r="W721" s="1"/>
      <c r="X721" s="1"/>
      <c r="Y721" s="1"/>
      <c r="Z721" s="1"/>
      <c r="AA721" s="1"/>
    </row>
    <row r="722" spans="1:27" ht="14.25">
      <c r="A722" s="167"/>
      <c r="B722" s="167"/>
      <c r="C722" s="162"/>
      <c r="D722" s="161"/>
      <c r="E722" s="166"/>
      <c r="F722" s="164"/>
      <c r="G722" s="166"/>
      <c r="H722" s="161"/>
      <c r="I722" s="167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1"/>
      <c r="U722" s="1"/>
      <c r="V722" s="11"/>
      <c r="W722" s="1"/>
      <c r="X722" s="1"/>
      <c r="Y722" s="1"/>
      <c r="Z722" s="1"/>
      <c r="AA722" s="1"/>
    </row>
    <row r="723" spans="1:27" ht="14.25">
      <c r="A723" s="167"/>
      <c r="B723" s="167"/>
      <c r="C723" s="162"/>
      <c r="D723" s="166"/>
      <c r="E723" s="166"/>
      <c r="F723" s="164"/>
      <c r="G723" s="166"/>
      <c r="H723" s="161"/>
      <c r="I723" s="167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1"/>
      <c r="U723" s="1"/>
      <c r="V723" s="11"/>
      <c r="W723" s="1"/>
      <c r="X723" s="1"/>
      <c r="Y723" s="1"/>
      <c r="Z723" s="1"/>
      <c r="AA723" s="1"/>
    </row>
    <row r="724" spans="1:27" ht="14.25">
      <c r="A724" s="157"/>
      <c r="B724" s="167"/>
      <c r="C724" s="157"/>
      <c r="D724" s="166"/>
      <c r="E724" s="157"/>
      <c r="F724" s="157"/>
      <c r="G724" s="157"/>
      <c r="H724" s="157"/>
      <c r="I724" s="167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1"/>
      <c r="U724" s="1"/>
      <c r="V724" s="11"/>
      <c r="W724" s="1"/>
      <c r="X724" s="1"/>
      <c r="Y724" s="1"/>
      <c r="Z724" s="1"/>
      <c r="AA724" s="1"/>
    </row>
    <row r="725" spans="1:27" ht="14.25">
      <c r="A725" s="157"/>
      <c r="B725" s="167"/>
      <c r="C725" s="157"/>
      <c r="D725" s="157"/>
      <c r="E725" s="157"/>
      <c r="F725" s="157"/>
      <c r="G725" s="157"/>
      <c r="H725" s="157"/>
      <c r="I725" s="167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1"/>
      <c r="U725" s="1"/>
      <c r="V725" s="11"/>
      <c r="W725" s="1"/>
      <c r="X725" s="1"/>
      <c r="Y725" s="1"/>
      <c r="Z725" s="1"/>
      <c r="AA725" s="1"/>
    </row>
    <row r="726" spans="1:27" ht="14.25">
      <c r="A726" s="167"/>
      <c r="B726" s="167"/>
      <c r="C726" s="162"/>
      <c r="D726" s="157"/>
      <c r="E726" s="161"/>
      <c r="F726" s="163"/>
      <c r="G726" s="167"/>
      <c r="H726" s="161"/>
      <c r="I726" s="167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1"/>
      <c r="U726" s="1"/>
      <c r="V726" s="11"/>
      <c r="W726" s="1"/>
      <c r="X726" s="1"/>
      <c r="Y726" s="1"/>
      <c r="Z726" s="1"/>
      <c r="AA726" s="1"/>
    </row>
    <row r="727" spans="1:27" ht="14.25">
      <c r="A727" s="167"/>
      <c r="B727" s="167"/>
      <c r="C727" s="162"/>
      <c r="D727" s="161"/>
      <c r="E727" s="161"/>
      <c r="F727" s="163"/>
      <c r="G727" s="166"/>
      <c r="H727" s="161"/>
      <c r="I727" s="157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1"/>
      <c r="U727" s="1"/>
      <c r="V727" s="11"/>
      <c r="W727" s="1"/>
      <c r="X727" s="1"/>
      <c r="Y727" s="1"/>
      <c r="Z727" s="1"/>
      <c r="AA727" s="1"/>
    </row>
    <row r="728" spans="1:27" ht="14.25">
      <c r="A728" s="167"/>
      <c r="B728" s="157"/>
      <c r="C728" s="162"/>
      <c r="D728" s="161"/>
      <c r="E728" s="161"/>
      <c r="F728" s="163"/>
      <c r="G728" s="166"/>
      <c r="H728" s="161"/>
      <c r="I728" s="157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1"/>
      <c r="U728" s="1"/>
      <c r="V728" s="11"/>
      <c r="W728" s="1"/>
      <c r="X728" s="1"/>
      <c r="Y728" s="1"/>
      <c r="Z728" s="1"/>
      <c r="AA728" s="1"/>
    </row>
    <row r="729" spans="1:27" ht="14.25">
      <c r="A729" s="167"/>
      <c r="B729" s="157"/>
      <c r="C729" s="162"/>
      <c r="D729" s="161"/>
      <c r="E729" s="161"/>
      <c r="F729" s="163"/>
      <c r="G729" s="166"/>
      <c r="H729" s="161"/>
      <c r="I729" s="167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1"/>
      <c r="U729" s="1"/>
      <c r="V729" s="11"/>
      <c r="W729" s="1"/>
      <c r="X729" s="1"/>
      <c r="Y729" s="1"/>
      <c r="Z729" s="1"/>
      <c r="AA729" s="1"/>
    </row>
    <row r="730" spans="1:27" ht="14.25">
      <c r="A730" s="167"/>
      <c r="B730" s="167"/>
      <c r="C730" s="162"/>
      <c r="D730" s="161"/>
      <c r="E730" s="161"/>
      <c r="F730" s="163"/>
      <c r="G730" s="166"/>
      <c r="H730" s="161"/>
      <c r="I730" s="167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1"/>
      <c r="U730" s="1"/>
      <c r="V730" s="11"/>
      <c r="W730" s="1"/>
      <c r="X730" s="1"/>
      <c r="Y730" s="1"/>
      <c r="Z730" s="1"/>
      <c r="AA730" s="1"/>
    </row>
    <row r="731" spans="1:27" ht="14.25">
      <c r="A731" s="167"/>
      <c r="B731" s="167"/>
      <c r="C731" s="162"/>
      <c r="D731" s="161"/>
      <c r="E731" s="161"/>
      <c r="F731" s="163"/>
      <c r="G731" s="166"/>
      <c r="H731" s="161"/>
      <c r="I731" s="167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1"/>
      <c r="U731" s="1"/>
      <c r="V731" s="11"/>
      <c r="W731" s="1"/>
      <c r="X731" s="1"/>
      <c r="Y731" s="1"/>
      <c r="Z731" s="1"/>
      <c r="AA731" s="1"/>
    </row>
    <row r="732" spans="1:27" ht="14.25">
      <c r="A732" s="167"/>
      <c r="B732" s="167"/>
      <c r="C732" s="162"/>
      <c r="D732" s="161"/>
      <c r="E732" s="161"/>
      <c r="F732" s="163"/>
      <c r="G732" s="166"/>
      <c r="H732" s="161"/>
      <c r="I732" s="167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1"/>
      <c r="U732" s="1"/>
      <c r="V732" s="11"/>
      <c r="W732" s="1"/>
      <c r="X732" s="1"/>
      <c r="Y732" s="1"/>
      <c r="Z732" s="1"/>
      <c r="AA732" s="1"/>
    </row>
    <row r="733" spans="1:27" ht="14.25">
      <c r="A733" s="157"/>
      <c r="B733" s="167"/>
      <c r="C733" s="157"/>
      <c r="D733" s="161"/>
      <c r="E733" s="157"/>
      <c r="F733" s="157"/>
      <c r="G733" s="157"/>
      <c r="H733" s="157"/>
      <c r="I733" s="167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1"/>
      <c r="U733" s="1"/>
      <c r="V733" s="11"/>
      <c r="W733" s="1"/>
      <c r="X733" s="1"/>
      <c r="Y733" s="1"/>
      <c r="Z733" s="1"/>
      <c r="AA733" s="1"/>
    </row>
    <row r="734" spans="1:27" ht="14.25">
      <c r="A734" s="157"/>
      <c r="B734" s="167"/>
      <c r="C734" s="157"/>
      <c r="D734" s="157"/>
      <c r="E734" s="157"/>
      <c r="F734" s="157"/>
      <c r="G734" s="157"/>
      <c r="H734" s="157"/>
      <c r="I734" s="167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1"/>
      <c r="U734" s="1"/>
      <c r="V734" s="11"/>
      <c r="W734" s="1"/>
      <c r="X734" s="1"/>
      <c r="Y734" s="1"/>
      <c r="Z734" s="1"/>
      <c r="AA734" s="1"/>
    </row>
    <row r="735" spans="1:27" ht="14.25">
      <c r="A735" s="157"/>
      <c r="B735" s="167"/>
      <c r="C735" s="162"/>
      <c r="D735" s="157"/>
      <c r="E735" s="161"/>
      <c r="F735" s="163"/>
      <c r="G735" s="166"/>
      <c r="H735" s="161"/>
      <c r="I735" s="167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1"/>
      <c r="U735" s="1"/>
      <c r="V735" s="11"/>
      <c r="W735" s="1"/>
      <c r="X735" s="1"/>
      <c r="Y735" s="1"/>
      <c r="Z735" s="1"/>
      <c r="AA735" s="1"/>
    </row>
    <row r="736" spans="1:27" ht="14.25">
      <c r="A736" s="157"/>
      <c r="B736" s="167"/>
      <c r="C736" s="162"/>
      <c r="D736" s="161"/>
      <c r="E736" s="161"/>
      <c r="F736" s="163"/>
      <c r="G736" s="166"/>
      <c r="H736" s="161"/>
      <c r="I736" s="157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1"/>
      <c r="U736" s="1"/>
      <c r="V736" s="11"/>
      <c r="W736" s="1"/>
      <c r="X736" s="1"/>
      <c r="Y736" s="1"/>
      <c r="Z736" s="1"/>
      <c r="AA736" s="1"/>
    </row>
    <row r="737" spans="1:27" ht="14.25">
      <c r="A737" s="157"/>
      <c r="B737" s="157"/>
      <c r="C737" s="162"/>
      <c r="D737" s="161"/>
      <c r="E737" s="161"/>
      <c r="F737" s="163"/>
      <c r="G737" s="166"/>
      <c r="H737" s="161"/>
      <c r="I737" s="157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1"/>
      <c r="U737" s="1"/>
      <c r="V737" s="11"/>
      <c r="W737" s="1"/>
      <c r="X737" s="1"/>
      <c r="Y737" s="1"/>
      <c r="Z737" s="1"/>
      <c r="AA737" s="1"/>
    </row>
    <row r="738" spans="1:27" ht="14.25">
      <c r="A738" s="157"/>
      <c r="B738" s="157"/>
      <c r="C738" s="162"/>
      <c r="D738" s="161"/>
      <c r="E738" s="161"/>
      <c r="F738" s="163"/>
      <c r="G738" s="166"/>
      <c r="H738" s="161"/>
      <c r="I738" s="167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1"/>
      <c r="U738" s="1"/>
      <c r="V738" s="11"/>
      <c r="W738" s="1"/>
      <c r="X738" s="1"/>
      <c r="Y738" s="1"/>
      <c r="Z738" s="1"/>
      <c r="AA738" s="1"/>
    </row>
    <row r="739" spans="1:27" ht="14.25">
      <c r="A739" s="157"/>
      <c r="B739" s="167"/>
      <c r="C739" s="162"/>
      <c r="D739" s="161"/>
      <c r="E739" s="161"/>
      <c r="F739" s="163"/>
      <c r="G739" s="166"/>
      <c r="H739" s="161"/>
      <c r="I739" s="167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1"/>
      <c r="U739" s="1"/>
      <c r="V739" s="11"/>
      <c r="W739" s="1"/>
      <c r="X739" s="1"/>
      <c r="Y739" s="1"/>
      <c r="Z739" s="1"/>
      <c r="AA739" s="1"/>
    </row>
    <row r="740" spans="1:27" ht="14.25">
      <c r="A740" s="157"/>
      <c r="B740" s="167"/>
      <c r="C740" s="162"/>
      <c r="D740" s="161"/>
      <c r="E740" s="161"/>
      <c r="F740" s="163"/>
      <c r="G740" s="166"/>
      <c r="H740" s="161"/>
      <c r="I740" s="167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1"/>
      <c r="U740" s="1"/>
      <c r="V740" s="11"/>
      <c r="W740" s="1"/>
      <c r="X740" s="1"/>
      <c r="Y740" s="1"/>
      <c r="Z740" s="1"/>
      <c r="AA740" s="1"/>
    </row>
    <row r="741" spans="1:27" ht="14.25">
      <c r="A741" s="157"/>
      <c r="B741" s="167"/>
      <c r="C741" s="162"/>
      <c r="D741" s="161"/>
      <c r="E741" s="161"/>
      <c r="F741" s="163"/>
      <c r="G741" s="166"/>
      <c r="H741" s="161"/>
      <c r="I741" s="167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1"/>
      <c r="U741" s="1"/>
      <c r="V741" s="11"/>
      <c r="W741" s="1"/>
      <c r="X741" s="1"/>
      <c r="Y741" s="1"/>
      <c r="Z741" s="1"/>
      <c r="AA741" s="1"/>
    </row>
    <row r="742" spans="1:27" ht="14.25">
      <c r="A742" s="157"/>
      <c r="B742" s="167"/>
      <c r="C742" s="162"/>
      <c r="D742" s="161"/>
      <c r="E742" s="161"/>
      <c r="F742" s="163"/>
      <c r="G742" s="166"/>
      <c r="H742" s="161"/>
      <c r="I742" s="167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1"/>
      <c r="U742" s="1"/>
      <c r="V742" s="11"/>
      <c r="W742" s="1"/>
      <c r="X742" s="1"/>
      <c r="Y742" s="1"/>
      <c r="Z742" s="1"/>
      <c r="AA742" s="1"/>
    </row>
    <row r="743" spans="1:27" ht="14.25">
      <c r="A743" s="167"/>
      <c r="B743" s="167"/>
      <c r="C743" s="162"/>
      <c r="D743" s="161"/>
      <c r="E743" s="161"/>
      <c r="F743" s="163"/>
      <c r="G743" s="166"/>
      <c r="H743" s="161"/>
      <c r="I743" s="167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1"/>
      <c r="U743" s="1"/>
      <c r="V743" s="11"/>
      <c r="W743" s="1"/>
      <c r="X743" s="1"/>
      <c r="Y743" s="1"/>
      <c r="Z743" s="1"/>
      <c r="AA743" s="1"/>
    </row>
    <row r="744" spans="1:27" ht="14.25">
      <c r="A744" s="157"/>
      <c r="B744" s="167"/>
      <c r="C744" s="162"/>
      <c r="D744" s="161"/>
      <c r="E744" s="161"/>
      <c r="F744" s="163"/>
      <c r="G744" s="166"/>
      <c r="H744" s="161"/>
      <c r="I744" s="167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1"/>
      <c r="U744" s="1"/>
      <c r="V744" s="11"/>
      <c r="W744" s="1"/>
      <c r="X744" s="1"/>
      <c r="Y744" s="1"/>
      <c r="Z744" s="1"/>
      <c r="AA744" s="1"/>
    </row>
    <row r="745" spans="1:27" ht="14.25">
      <c r="A745" s="157"/>
      <c r="B745" s="167"/>
      <c r="C745" s="157"/>
      <c r="D745" s="161"/>
      <c r="E745" s="157"/>
      <c r="F745" s="157"/>
      <c r="G745" s="157"/>
      <c r="H745" s="157"/>
      <c r="I745" s="167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1"/>
      <c r="U745" s="1"/>
      <c r="V745" s="11"/>
      <c r="W745" s="1"/>
      <c r="X745" s="1"/>
      <c r="Y745" s="1"/>
      <c r="Z745" s="1"/>
      <c r="AA745" s="1"/>
    </row>
    <row r="746" spans="1:27" ht="14.25">
      <c r="A746" s="169"/>
      <c r="B746" s="167"/>
      <c r="C746" s="169"/>
      <c r="D746" s="157"/>
      <c r="E746" s="169"/>
      <c r="F746" s="169"/>
      <c r="G746" s="169"/>
      <c r="H746" s="169"/>
      <c r="I746" s="167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1"/>
      <c r="U746" s="1"/>
      <c r="V746" s="11"/>
      <c r="W746" s="1"/>
      <c r="X746" s="1"/>
      <c r="Y746" s="1"/>
      <c r="Z746" s="1"/>
      <c r="AA746" s="1"/>
    </row>
    <row r="747" spans="1:27" ht="14.25">
      <c r="A747" s="157"/>
      <c r="B747" s="167"/>
      <c r="C747" s="162"/>
      <c r="D747" s="169"/>
      <c r="E747" s="161"/>
      <c r="F747" s="163"/>
      <c r="G747" s="166"/>
      <c r="H747" s="161"/>
      <c r="I747" s="166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1"/>
      <c r="U747" s="1"/>
      <c r="V747" s="11"/>
      <c r="W747" s="1"/>
      <c r="X747" s="1"/>
      <c r="Y747" s="1"/>
      <c r="Z747" s="1"/>
      <c r="AA747" s="1"/>
    </row>
    <row r="748" spans="1:27" ht="14.25">
      <c r="A748" s="167"/>
      <c r="B748" s="167"/>
      <c r="C748" s="162"/>
      <c r="D748" s="161"/>
      <c r="E748" s="161"/>
      <c r="F748" s="163"/>
      <c r="G748" s="166"/>
      <c r="H748" s="161"/>
      <c r="I748" s="157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1"/>
      <c r="U748" s="1"/>
      <c r="V748" s="11"/>
      <c r="W748" s="1"/>
      <c r="X748" s="1"/>
      <c r="Y748" s="1"/>
      <c r="Z748" s="1"/>
      <c r="AA748" s="1"/>
    </row>
    <row r="749" spans="1:27" ht="14.25">
      <c r="A749" s="167"/>
      <c r="B749" s="157"/>
      <c r="C749" s="162"/>
      <c r="D749" s="161"/>
      <c r="E749" s="161"/>
      <c r="F749" s="163"/>
      <c r="G749" s="166"/>
      <c r="H749" s="161"/>
      <c r="I749" s="169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1"/>
      <c r="U749" s="1"/>
      <c r="V749" s="11"/>
      <c r="W749" s="1"/>
      <c r="X749" s="1"/>
      <c r="Y749" s="1"/>
      <c r="Z749" s="1"/>
      <c r="AA749" s="1"/>
    </row>
    <row r="750" spans="1:27" ht="14.25">
      <c r="A750" s="169"/>
      <c r="B750" s="169"/>
      <c r="C750" s="169"/>
      <c r="D750" s="161"/>
      <c r="E750" s="169"/>
      <c r="F750" s="169"/>
      <c r="G750" s="169"/>
      <c r="H750" s="169"/>
      <c r="I750" s="167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1"/>
      <c r="U750" s="1"/>
      <c r="V750" s="11"/>
      <c r="W750" s="1"/>
      <c r="X750" s="1"/>
      <c r="Y750" s="1"/>
      <c r="Z750" s="1"/>
      <c r="AA750" s="1"/>
    </row>
    <row r="751" spans="1:27" ht="14.25">
      <c r="A751" s="169"/>
      <c r="B751" s="167"/>
      <c r="C751" s="169"/>
      <c r="D751" s="169"/>
      <c r="E751" s="169"/>
      <c r="F751" s="169"/>
      <c r="G751" s="169"/>
      <c r="H751" s="169"/>
      <c r="I751" s="167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1"/>
      <c r="U751" s="1"/>
      <c r="V751" s="11"/>
      <c r="W751" s="1"/>
      <c r="X751" s="1"/>
      <c r="Y751" s="1"/>
      <c r="Z751" s="1"/>
      <c r="AA751" s="1"/>
    </row>
    <row r="752" spans="1:27" ht="14.25">
      <c r="A752" s="167"/>
      <c r="B752" s="167"/>
      <c r="C752" s="162"/>
      <c r="D752" s="169"/>
      <c r="E752" s="161"/>
      <c r="F752" s="163"/>
      <c r="G752" s="166"/>
      <c r="H752" s="161"/>
      <c r="I752" s="167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1"/>
      <c r="U752" s="1"/>
      <c r="V752" s="11"/>
      <c r="W752" s="1"/>
      <c r="X752" s="1"/>
      <c r="Y752" s="1"/>
      <c r="Z752" s="1"/>
      <c r="AA752" s="1"/>
    </row>
    <row r="753" spans="1:27" ht="14.25">
      <c r="A753" s="167"/>
      <c r="B753" s="167"/>
      <c r="C753" s="162"/>
      <c r="D753" s="161"/>
      <c r="E753" s="161"/>
      <c r="F753" s="163"/>
      <c r="G753" s="166"/>
      <c r="H753" s="161"/>
      <c r="I753" s="169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1"/>
      <c r="U753" s="1"/>
      <c r="V753" s="11"/>
      <c r="W753" s="1"/>
      <c r="X753" s="1"/>
      <c r="Y753" s="1"/>
      <c r="Z753" s="1"/>
      <c r="AA753" s="1"/>
    </row>
    <row r="754" spans="1:27" ht="14.25">
      <c r="A754" s="167"/>
      <c r="B754" s="169"/>
      <c r="C754" s="162"/>
      <c r="D754" s="161"/>
      <c r="E754" s="161"/>
      <c r="F754" s="163"/>
      <c r="G754" s="166"/>
      <c r="H754" s="161"/>
      <c r="I754" s="169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1"/>
      <c r="U754" s="1"/>
      <c r="V754" s="11"/>
      <c r="W754" s="1"/>
      <c r="X754" s="1"/>
      <c r="Y754" s="1"/>
      <c r="Z754" s="1"/>
      <c r="AA754" s="1"/>
    </row>
    <row r="755" spans="1:27" ht="14.25">
      <c r="A755" s="157"/>
      <c r="B755" s="169"/>
      <c r="C755" s="157"/>
      <c r="D755" s="161"/>
      <c r="E755" s="157"/>
      <c r="F755" s="157"/>
      <c r="G755" s="157"/>
      <c r="H755" s="157"/>
      <c r="I755" s="167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1"/>
      <c r="U755" s="1"/>
      <c r="V755" s="11"/>
      <c r="W755" s="1"/>
      <c r="X755" s="1"/>
      <c r="Y755" s="1"/>
      <c r="Z755" s="1"/>
      <c r="AA755" s="1"/>
    </row>
    <row r="756" spans="1:27" ht="14.25">
      <c r="A756" s="157"/>
      <c r="B756" s="167"/>
      <c r="C756" s="157"/>
      <c r="D756" s="157"/>
      <c r="E756" s="157"/>
      <c r="F756" s="157"/>
      <c r="G756" s="157"/>
      <c r="H756" s="157"/>
      <c r="I756" s="167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1"/>
      <c r="U756" s="1"/>
      <c r="V756" s="11"/>
      <c r="W756" s="1"/>
      <c r="X756" s="1"/>
      <c r="Y756" s="1"/>
      <c r="Z756" s="1"/>
      <c r="AA756" s="1"/>
    </row>
    <row r="757" spans="1:27" ht="14.25">
      <c r="A757" s="167"/>
      <c r="B757" s="167"/>
      <c r="C757" s="162"/>
      <c r="D757" s="157"/>
      <c r="E757" s="161"/>
      <c r="F757" s="163"/>
      <c r="G757" s="166"/>
      <c r="H757" s="161"/>
      <c r="I757" s="167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1"/>
      <c r="U757" s="1"/>
      <c r="V757" s="1"/>
      <c r="W757" s="1"/>
      <c r="X757" s="1"/>
      <c r="Y757" s="1"/>
      <c r="Z757" s="1"/>
      <c r="AA757" s="1"/>
    </row>
    <row r="758" spans="1:27" ht="14.25">
      <c r="A758" s="167"/>
      <c r="B758" s="167"/>
      <c r="C758" s="162"/>
      <c r="D758" s="161"/>
      <c r="E758" s="161"/>
      <c r="F758" s="163"/>
      <c r="G758" s="166"/>
      <c r="H758" s="161"/>
      <c r="I758" s="157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1"/>
      <c r="U758" s="1"/>
      <c r="V758" s="1"/>
      <c r="W758" s="1"/>
      <c r="X758" s="1"/>
      <c r="Y758" s="1"/>
      <c r="Z758" s="1"/>
      <c r="AA758" s="1"/>
    </row>
    <row r="759" spans="1:27" ht="14.25">
      <c r="A759" s="167"/>
      <c r="B759" s="157"/>
      <c r="C759" s="162"/>
      <c r="D759" s="161"/>
      <c r="E759" s="161"/>
      <c r="F759" s="163"/>
      <c r="G759" s="166"/>
      <c r="H759" s="161"/>
      <c r="I759" s="157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1"/>
      <c r="U759" s="1"/>
      <c r="V759" s="1"/>
      <c r="W759" s="1"/>
      <c r="X759" s="1"/>
      <c r="Y759" s="1"/>
      <c r="Z759" s="1"/>
      <c r="AA759" s="1"/>
    </row>
    <row r="760" spans="1:27" ht="14.25">
      <c r="A760" s="157"/>
      <c r="B760" s="157"/>
      <c r="C760" s="157"/>
      <c r="D760" s="161"/>
      <c r="E760" s="157"/>
      <c r="F760" s="157"/>
      <c r="G760" s="157"/>
      <c r="H760" s="157"/>
      <c r="I760" s="167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1"/>
      <c r="U760" s="1"/>
      <c r="V760" s="1"/>
      <c r="W760" s="1"/>
      <c r="X760" s="1"/>
      <c r="Y760" s="1"/>
      <c r="Z760" s="1"/>
      <c r="AA760" s="1"/>
    </row>
    <row r="761" spans="1:27" ht="14.25">
      <c r="A761" s="157"/>
      <c r="B761" s="167"/>
      <c r="C761" s="157"/>
      <c r="D761" s="157"/>
      <c r="E761" s="157"/>
      <c r="F761" s="157"/>
      <c r="G761" s="157"/>
      <c r="H761" s="157"/>
      <c r="I761" s="167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1"/>
      <c r="U761" s="1"/>
      <c r="V761" s="1"/>
      <c r="W761" s="1"/>
      <c r="X761" s="1"/>
      <c r="Y761" s="1"/>
      <c r="Z761" s="1"/>
      <c r="AA761" s="1"/>
    </row>
    <row r="762" spans="1:27" ht="14.25">
      <c r="A762" s="178"/>
      <c r="B762" s="167"/>
      <c r="C762" s="162"/>
      <c r="D762" s="157"/>
      <c r="E762" s="162"/>
      <c r="F762" s="179"/>
      <c r="G762" s="166"/>
      <c r="H762" s="161"/>
      <c r="I762" s="167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1"/>
      <c r="U762" s="1"/>
      <c r="V762" s="1"/>
      <c r="W762" s="1"/>
      <c r="X762" s="1"/>
      <c r="Y762" s="1"/>
      <c r="Z762" s="1"/>
      <c r="AA762" s="1"/>
    </row>
    <row r="763" spans="1:27" ht="14.25">
      <c r="A763" s="180"/>
      <c r="B763" s="167"/>
      <c r="C763" s="162"/>
      <c r="D763" s="162"/>
      <c r="E763" s="162"/>
      <c r="F763" s="181"/>
      <c r="G763" s="166"/>
      <c r="H763" s="161"/>
      <c r="I763" s="157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1"/>
      <c r="U763" s="1"/>
      <c r="V763" s="1"/>
      <c r="W763" s="1"/>
      <c r="X763" s="1"/>
      <c r="Y763" s="1"/>
      <c r="Z763" s="1"/>
      <c r="AA763" s="1"/>
    </row>
    <row r="764" spans="1:27" ht="14.25">
      <c r="A764" s="180"/>
      <c r="B764" s="157"/>
      <c r="C764" s="162"/>
      <c r="D764" s="162"/>
      <c r="E764" s="162"/>
      <c r="F764" s="181"/>
      <c r="G764" s="166"/>
      <c r="H764" s="161"/>
      <c r="I764" s="157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1"/>
      <c r="U764" s="1"/>
      <c r="V764" s="1"/>
      <c r="W764" s="1"/>
      <c r="X764" s="1"/>
      <c r="Y764" s="1"/>
      <c r="Z764" s="1"/>
      <c r="AA764" s="1"/>
    </row>
    <row r="765" spans="1:27" ht="14.25">
      <c r="A765" s="182"/>
      <c r="B765" s="157"/>
      <c r="C765" s="162"/>
      <c r="D765" s="162"/>
      <c r="E765" s="162"/>
      <c r="F765" s="181"/>
      <c r="G765" s="166"/>
      <c r="H765" s="161"/>
      <c r="I765" s="167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1"/>
      <c r="U765" s="1"/>
      <c r="V765" s="1"/>
      <c r="W765" s="1"/>
      <c r="X765" s="1"/>
      <c r="Y765" s="1"/>
      <c r="Z765" s="1"/>
      <c r="AA765" s="1"/>
    </row>
    <row r="766" spans="1:27" ht="14.25">
      <c r="A766" s="184"/>
      <c r="B766" s="167"/>
      <c r="C766" s="162"/>
      <c r="D766" s="162"/>
      <c r="E766" s="162"/>
      <c r="F766" s="181"/>
      <c r="G766" s="166"/>
      <c r="H766" s="161"/>
      <c r="I766" s="167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1"/>
      <c r="U766" s="1"/>
      <c r="V766" s="1"/>
      <c r="W766" s="1"/>
      <c r="X766" s="1"/>
      <c r="Y766" s="1"/>
      <c r="Z766" s="1"/>
      <c r="AA766" s="1"/>
    </row>
    <row r="767" spans="1:27" ht="14.25">
      <c r="A767" s="185"/>
      <c r="B767" s="167"/>
      <c r="C767" s="162"/>
      <c r="D767" s="162"/>
      <c r="E767" s="162"/>
      <c r="F767" s="181"/>
      <c r="G767" s="166"/>
      <c r="H767" s="161"/>
      <c r="I767" s="167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1"/>
      <c r="U767" s="1"/>
      <c r="V767" s="1"/>
      <c r="W767" s="1"/>
      <c r="X767" s="1"/>
      <c r="Y767" s="1"/>
      <c r="Z767" s="1"/>
      <c r="AA767" s="1"/>
    </row>
    <row r="768" spans="1:27" ht="14.25">
      <c r="A768" s="186"/>
      <c r="B768" s="167"/>
      <c r="C768" s="162"/>
      <c r="D768" s="162"/>
      <c r="E768" s="162"/>
      <c r="F768" s="187"/>
      <c r="G768" s="166"/>
      <c r="H768" s="161"/>
      <c r="I768" s="167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1"/>
      <c r="U768" s="1"/>
      <c r="V768" s="1"/>
      <c r="W768" s="1"/>
      <c r="X768" s="1"/>
      <c r="Y768" s="1"/>
      <c r="Z768" s="1"/>
      <c r="AA768" s="1"/>
    </row>
    <row r="769" spans="1:27" ht="14.25">
      <c r="A769" s="186"/>
      <c r="B769" s="167"/>
      <c r="C769" s="162"/>
      <c r="D769" s="162"/>
      <c r="E769" s="162"/>
      <c r="F769" s="179"/>
      <c r="G769" s="166"/>
      <c r="H769" s="161"/>
      <c r="I769" s="167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1"/>
      <c r="U769" s="1"/>
      <c r="V769" s="1"/>
      <c r="W769" s="1"/>
      <c r="X769" s="1"/>
      <c r="Y769" s="1"/>
      <c r="Z769" s="1"/>
      <c r="AA769" s="1"/>
    </row>
    <row r="770" spans="1:27" ht="14.25">
      <c r="A770" s="186"/>
      <c r="B770" s="167"/>
      <c r="C770" s="162"/>
      <c r="D770" s="162"/>
      <c r="E770" s="162"/>
      <c r="F770" s="187"/>
      <c r="G770" s="166"/>
      <c r="H770" s="161"/>
      <c r="I770" s="167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1"/>
      <c r="U770" s="1"/>
      <c r="V770" s="1"/>
      <c r="W770" s="1"/>
      <c r="X770" s="1"/>
      <c r="Y770" s="1"/>
      <c r="Z770" s="1"/>
      <c r="AA770" s="1"/>
    </row>
    <row r="771" spans="1:27" ht="14.25">
      <c r="A771" s="186"/>
      <c r="B771" s="167"/>
      <c r="C771" s="162"/>
      <c r="D771" s="162"/>
      <c r="E771" s="162"/>
      <c r="F771" s="187"/>
      <c r="G771" s="166"/>
      <c r="H771" s="161"/>
      <c r="I771" s="167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1"/>
      <c r="U771" s="1"/>
      <c r="V771" s="1"/>
      <c r="W771" s="1"/>
      <c r="X771" s="1"/>
      <c r="Y771" s="1"/>
      <c r="Z771" s="1"/>
      <c r="AA771" s="1"/>
    </row>
    <row r="772" spans="1:27" ht="14.25">
      <c r="A772" s="186"/>
      <c r="B772" s="167"/>
      <c r="C772" s="162"/>
      <c r="D772" s="162"/>
      <c r="E772" s="162"/>
      <c r="F772" s="188"/>
      <c r="G772" s="166"/>
      <c r="H772" s="161"/>
      <c r="I772" s="167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1"/>
      <c r="U772" s="1"/>
      <c r="V772" s="1"/>
      <c r="W772" s="1"/>
      <c r="X772" s="1"/>
      <c r="Y772" s="1"/>
      <c r="Z772" s="1"/>
      <c r="AA772" s="1"/>
    </row>
    <row r="773" spans="1:27" ht="14.25">
      <c r="A773" s="190"/>
      <c r="B773" s="167"/>
      <c r="C773" s="162"/>
      <c r="D773" s="162"/>
      <c r="E773" s="162"/>
      <c r="F773" s="189"/>
      <c r="G773" s="166"/>
      <c r="H773" s="161"/>
      <c r="I773" s="167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1"/>
      <c r="U773" s="1"/>
      <c r="V773" s="1"/>
      <c r="W773" s="1"/>
      <c r="X773" s="1"/>
      <c r="Y773" s="1"/>
      <c r="Z773" s="1"/>
      <c r="AA773" s="1"/>
    </row>
    <row r="774" spans="1:27" ht="14.25">
      <c r="A774" s="182"/>
      <c r="B774" s="167"/>
      <c r="C774" s="162"/>
      <c r="D774" s="162"/>
      <c r="E774" s="162"/>
      <c r="F774" s="189"/>
      <c r="G774" s="166"/>
      <c r="H774" s="161"/>
      <c r="I774" s="167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1"/>
      <c r="U774" s="1"/>
      <c r="V774" s="1"/>
      <c r="W774" s="1"/>
      <c r="X774" s="1"/>
      <c r="Y774" s="1"/>
      <c r="Z774" s="1"/>
      <c r="AA774" s="1"/>
    </row>
    <row r="775" spans="1:27" ht="14.25">
      <c r="A775" s="190"/>
      <c r="B775" s="167"/>
      <c r="C775" s="162"/>
      <c r="D775" s="162"/>
      <c r="E775" s="162"/>
      <c r="F775" s="187"/>
      <c r="G775" s="166"/>
      <c r="H775" s="161"/>
      <c r="I775" s="167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1"/>
      <c r="U775" s="1"/>
      <c r="V775" s="1"/>
      <c r="W775" s="1"/>
      <c r="X775" s="1"/>
      <c r="Y775" s="1"/>
      <c r="Z775" s="1"/>
      <c r="AA775" s="1"/>
    </row>
    <row r="776" spans="1:27" ht="14.25">
      <c r="A776" s="190"/>
      <c r="B776" s="167"/>
      <c r="C776" s="162"/>
      <c r="D776" s="162"/>
      <c r="E776" s="162"/>
      <c r="F776" s="187"/>
      <c r="G776" s="166"/>
      <c r="H776" s="161"/>
      <c r="I776" s="167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1"/>
      <c r="U776" s="1"/>
      <c r="V776" s="1"/>
      <c r="W776" s="1"/>
      <c r="X776" s="1"/>
      <c r="Y776" s="1"/>
      <c r="Z776" s="1"/>
      <c r="AA776" s="1"/>
    </row>
    <row r="777" spans="1:27" ht="14.25">
      <c r="A777" s="190"/>
      <c r="B777" s="167"/>
      <c r="C777" s="162"/>
      <c r="D777" s="162"/>
      <c r="E777" s="162"/>
      <c r="F777" s="187"/>
      <c r="G777" s="166"/>
      <c r="H777" s="161"/>
      <c r="I777" s="167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1"/>
      <c r="U777" s="1"/>
      <c r="V777" s="1"/>
      <c r="W777" s="1"/>
      <c r="X777" s="1"/>
      <c r="Y777" s="1"/>
      <c r="Z777" s="1"/>
      <c r="AA777" s="1"/>
    </row>
    <row r="778" spans="1:27" ht="14.25">
      <c r="A778" s="167"/>
      <c r="B778" s="167"/>
      <c r="C778" s="162"/>
      <c r="D778" s="162"/>
      <c r="E778" s="162"/>
      <c r="F778" s="163"/>
      <c r="G778" s="166"/>
      <c r="H778" s="161"/>
      <c r="I778" s="167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1"/>
      <c r="U778" s="1"/>
      <c r="V778" s="1"/>
      <c r="W778" s="1"/>
      <c r="X778" s="1"/>
      <c r="Y778" s="1"/>
      <c r="Z778" s="1"/>
      <c r="AA778" s="1"/>
    </row>
    <row r="779" spans="1:27" ht="14.25">
      <c r="A779" s="167"/>
      <c r="B779" s="167"/>
      <c r="C779" s="162"/>
      <c r="D779" s="162"/>
      <c r="E779" s="162"/>
      <c r="F779" s="163"/>
      <c r="G779" s="166"/>
      <c r="H779" s="161"/>
      <c r="I779" s="167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1"/>
      <c r="U779" s="1"/>
      <c r="V779" s="1"/>
      <c r="W779" s="1"/>
      <c r="X779" s="1"/>
      <c r="Y779" s="1"/>
      <c r="Z779" s="1"/>
      <c r="AA779" s="1"/>
    </row>
    <row r="780" spans="1:27" ht="14.25">
      <c r="A780" s="157"/>
      <c r="B780" s="167"/>
      <c r="C780" s="162"/>
      <c r="D780" s="162"/>
      <c r="E780" s="161"/>
      <c r="F780" s="163"/>
      <c r="G780" s="166"/>
      <c r="H780" s="161"/>
      <c r="I780" s="167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1"/>
      <c r="U780" s="1"/>
      <c r="V780" s="1"/>
      <c r="W780" s="1"/>
      <c r="X780" s="1"/>
      <c r="Y780" s="1"/>
      <c r="Z780" s="1"/>
      <c r="AA780" s="1"/>
    </row>
    <row r="781" spans="1:27" ht="14.25">
      <c r="A781" s="174"/>
      <c r="B781" s="167"/>
      <c r="C781" s="197"/>
      <c r="D781" s="161"/>
      <c r="E781" s="197"/>
      <c r="F781" s="198"/>
      <c r="G781" s="199"/>
      <c r="H781" s="196"/>
      <c r="I781" s="167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1"/>
      <c r="U781" s="1"/>
      <c r="V781" s="1"/>
      <c r="W781" s="1"/>
      <c r="X781" s="1"/>
      <c r="Y781" s="1"/>
      <c r="Z781" s="1"/>
      <c r="AA781" s="1"/>
    </row>
    <row r="782" spans="1:27" ht="14.25">
      <c r="A782" s="174"/>
      <c r="B782" s="167"/>
      <c r="C782" s="197"/>
      <c r="D782" s="199"/>
      <c r="E782" s="199"/>
      <c r="F782" s="198"/>
      <c r="G782" s="199"/>
      <c r="H782" s="196"/>
      <c r="I782" s="167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1"/>
      <c r="U782" s="1"/>
      <c r="V782" s="1"/>
      <c r="W782" s="1"/>
      <c r="X782" s="1"/>
      <c r="Y782" s="1"/>
      <c r="Z782" s="1"/>
      <c r="AA782" s="1"/>
    </row>
    <row r="783" spans="1:27" ht="14.25">
      <c r="A783" s="174"/>
      <c r="B783" s="167"/>
      <c r="C783" s="197"/>
      <c r="D783" s="199"/>
      <c r="E783" s="199"/>
      <c r="F783" s="198"/>
      <c r="G783" s="199"/>
      <c r="H783" s="196"/>
      <c r="I783" s="167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1"/>
      <c r="U783" s="1"/>
      <c r="V783" s="1"/>
      <c r="W783" s="1"/>
      <c r="X783" s="1"/>
      <c r="Y783" s="1"/>
      <c r="Z783" s="1"/>
      <c r="AA783" s="1"/>
    </row>
    <row r="784" spans="1:27" ht="14.25">
      <c r="A784" s="174"/>
      <c r="B784" s="167"/>
      <c r="C784" s="197"/>
      <c r="D784" s="199"/>
      <c r="E784" s="199"/>
      <c r="F784" s="198"/>
      <c r="G784" s="199"/>
      <c r="H784" s="196"/>
      <c r="I784" s="174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1"/>
      <c r="U784" s="1"/>
      <c r="V784" s="1"/>
      <c r="W784" s="1"/>
      <c r="X784" s="1"/>
      <c r="Y784" s="1"/>
      <c r="Z784" s="1"/>
      <c r="AA784" s="1"/>
    </row>
    <row r="785" spans="1:27" ht="14.25">
      <c r="A785" s="200"/>
      <c r="B785" s="174"/>
      <c r="C785" s="200"/>
      <c r="D785" s="199"/>
      <c r="E785" s="200"/>
      <c r="F785" s="200"/>
      <c r="G785" s="200"/>
      <c r="H785" s="200"/>
      <c r="I785" s="174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1"/>
      <c r="U785" s="1"/>
      <c r="V785" s="1"/>
      <c r="W785" s="1"/>
      <c r="X785" s="1"/>
      <c r="Y785" s="1"/>
      <c r="Z785" s="1"/>
      <c r="AA785" s="1"/>
    </row>
    <row r="786" spans="1:27" ht="14.25">
      <c r="A786" s="201"/>
      <c r="B786" s="174"/>
      <c r="C786" s="202"/>
      <c r="D786" s="200"/>
      <c r="E786" s="203"/>
      <c r="F786" s="204"/>
      <c r="G786" s="203"/>
      <c r="H786" s="205"/>
      <c r="I786" s="174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1"/>
      <c r="U786" s="1"/>
      <c r="V786" s="1"/>
      <c r="W786" s="1"/>
      <c r="X786" s="1"/>
      <c r="Y786" s="1"/>
      <c r="Z786" s="1"/>
      <c r="AA786" s="1"/>
    </row>
    <row r="787" spans="1:27" ht="14.25">
      <c r="A787" s="200"/>
      <c r="B787" s="174"/>
      <c r="C787" s="200"/>
      <c r="D787" s="203"/>
      <c r="E787" s="200"/>
      <c r="F787" s="200"/>
      <c r="G787" s="200"/>
      <c r="H787" s="200"/>
      <c r="I787" s="174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1"/>
      <c r="U787" s="1"/>
      <c r="V787" s="1"/>
      <c r="W787" s="1"/>
      <c r="X787" s="1"/>
      <c r="Y787" s="1"/>
      <c r="Z787" s="1"/>
      <c r="AA787" s="1"/>
    </row>
    <row r="788" spans="1:27" ht="14.25">
      <c r="A788" s="201"/>
      <c r="B788" s="174"/>
      <c r="C788" s="202"/>
      <c r="D788" s="200"/>
      <c r="E788" s="203"/>
      <c r="F788" s="204"/>
      <c r="G788" s="203"/>
      <c r="H788" s="205"/>
      <c r="I788" s="200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1"/>
      <c r="U788" s="1"/>
      <c r="V788" s="1"/>
      <c r="W788" s="1"/>
      <c r="X788" s="1"/>
      <c r="Y788" s="1"/>
      <c r="Z788" s="1"/>
      <c r="AA788" s="1"/>
    </row>
    <row r="789" spans="1:27" ht="14.25">
      <c r="A789" s="200"/>
      <c r="B789" s="200"/>
      <c r="C789" s="200"/>
      <c r="D789" s="203"/>
      <c r="E789" s="200"/>
      <c r="F789" s="200"/>
      <c r="G789" s="200"/>
      <c r="H789" s="200"/>
      <c r="I789" s="167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1"/>
      <c r="U789" s="1"/>
      <c r="V789" s="1"/>
      <c r="W789" s="1"/>
      <c r="X789" s="1"/>
      <c r="Y789" s="1"/>
      <c r="Z789" s="1"/>
      <c r="AA789" s="1"/>
    </row>
    <row r="790" spans="1:27" ht="14.25">
      <c r="A790" s="174"/>
      <c r="B790" s="201"/>
      <c r="C790" s="197"/>
      <c r="D790" s="200"/>
      <c r="E790" s="199"/>
      <c r="F790" s="198"/>
      <c r="G790" s="199"/>
      <c r="H790" s="196"/>
      <c r="I790" s="200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1"/>
      <c r="U790" s="1"/>
      <c r="V790" s="1"/>
      <c r="W790" s="1"/>
      <c r="X790" s="1"/>
      <c r="Y790" s="1"/>
      <c r="Z790" s="1"/>
      <c r="AA790" s="1"/>
    </row>
    <row r="791" spans="1:27" ht="14.25">
      <c r="A791" s="206"/>
      <c r="B791" s="200"/>
      <c r="C791" s="197"/>
      <c r="D791" s="199"/>
      <c r="E791" s="199"/>
      <c r="F791" s="198"/>
      <c r="G791" s="199"/>
      <c r="H791" s="196"/>
      <c r="I791" s="167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1"/>
      <c r="U791" s="1"/>
      <c r="V791" s="1"/>
      <c r="W791" s="1"/>
      <c r="X791" s="1"/>
      <c r="Y791" s="1"/>
      <c r="Z791" s="1"/>
      <c r="AA791" s="1"/>
    </row>
    <row r="792" spans="1:27" ht="14.25">
      <c r="A792" s="206"/>
      <c r="B792" s="201"/>
      <c r="C792" s="69"/>
      <c r="D792" s="199"/>
      <c r="E792" s="93"/>
      <c r="F792" s="207"/>
      <c r="G792" s="93"/>
      <c r="H792" s="208"/>
      <c r="I792" s="200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1"/>
      <c r="U792" s="1"/>
      <c r="V792" s="1"/>
      <c r="W792" s="1"/>
      <c r="X792" s="1"/>
      <c r="Y792" s="1"/>
      <c r="Z792" s="1"/>
      <c r="AA792" s="1"/>
    </row>
    <row r="793" spans="1:27" ht="14.25">
      <c r="A793" s="206"/>
      <c r="B793" s="200"/>
      <c r="C793" s="69"/>
      <c r="D793" s="93"/>
      <c r="E793" s="93"/>
      <c r="F793" s="207"/>
      <c r="G793" s="93"/>
      <c r="H793" s="208"/>
      <c r="I793" s="174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1"/>
      <c r="U793" s="1"/>
      <c r="V793" s="1"/>
      <c r="W793" s="1"/>
      <c r="X793" s="1"/>
      <c r="Y793" s="1"/>
      <c r="Z793" s="1"/>
      <c r="AA793" s="1"/>
    </row>
    <row r="794" spans="1:27" ht="14.25">
      <c r="A794" s="206"/>
      <c r="B794" s="174"/>
      <c r="C794" s="69"/>
      <c r="D794" s="93"/>
      <c r="E794" s="93"/>
      <c r="F794" s="207"/>
      <c r="G794" s="93"/>
      <c r="H794" s="208"/>
      <c r="I794" s="174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1"/>
      <c r="U794" s="1"/>
      <c r="V794" s="1"/>
      <c r="W794" s="1"/>
      <c r="X794" s="1"/>
      <c r="Y794" s="1"/>
      <c r="Z794" s="1"/>
      <c r="AA794" s="1"/>
    </row>
    <row r="795" spans="1:27" ht="14.25">
      <c r="A795" s="206"/>
      <c r="B795" s="174"/>
      <c r="C795" s="69"/>
      <c r="D795" s="93"/>
      <c r="E795" s="93"/>
      <c r="F795" s="207"/>
      <c r="G795" s="93"/>
      <c r="H795" s="208"/>
      <c r="I795" s="174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1"/>
      <c r="U795" s="1"/>
      <c r="V795" s="1"/>
      <c r="W795" s="1"/>
      <c r="X795" s="1"/>
      <c r="Y795" s="1"/>
      <c r="Z795" s="1"/>
      <c r="AA795" s="1"/>
    </row>
    <row r="796" spans="1:27" ht="14.25">
      <c r="A796" s="206"/>
      <c r="B796" s="206"/>
      <c r="C796" s="69"/>
      <c r="D796" s="93"/>
      <c r="E796" s="93"/>
      <c r="F796" s="207"/>
      <c r="G796" s="93"/>
      <c r="H796" s="208"/>
      <c r="I796" s="174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1"/>
      <c r="U796" s="1"/>
      <c r="V796" s="1"/>
      <c r="W796" s="1"/>
      <c r="X796" s="1"/>
      <c r="Y796" s="1"/>
      <c r="Z796" s="1"/>
      <c r="AA796" s="1"/>
    </row>
    <row r="797" spans="1:27" ht="14.25">
      <c r="A797" s="206"/>
      <c r="B797" s="206"/>
      <c r="C797" s="69"/>
      <c r="D797" s="93"/>
      <c r="E797" s="93"/>
      <c r="F797" s="207"/>
      <c r="G797" s="93"/>
      <c r="H797" s="208"/>
      <c r="I797" s="174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1"/>
      <c r="U797" s="1"/>
      <c r="V797" s="1"/>
      <c r="W797" s="1"/>
      <c r="X797" s="1"/>
      <c r="Y797" s="1"/>
      <c r="Z797" s="1"/>
      <c r="AA797" s="1"/>
    </row>
    <row r="798" spans="1:27" ht="14.25">
      <c r="A798" s="206"/>
      <c r="B798" s="206"/>
      <c r="C798" s="69"/>
      <c r="D798" s="93"/>
      <c r="E798" s="93"/>
      <c r="F798" s="207"/>
      <c r="G798" s="93"/>
      <c r="H798" s="208"/>
      <c r="I798" s="174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1"/>
      <c r="U798" s="1"/>
      <c r="V798" s="1"/>
      <c r="W798" s="1"/>
      <c r="X798" s="1"/>
      <c r="Y798" s="1"/>
      <c r="Z798" s="1"/>
      <c r="AA798" s="1"/>
    </row>
    <row r="799" spans="1:27" ht="14.25">
      <c r="A799" s="206"/>
      <c r="B799" s="206"/>
      <c r="C799" s="69"/>
      <c r="D799" s="93"/>
      <c r="E799" s="93"/>
      <c r="F799" s="207"/>
      <c r="G799" s="93"/>
      <c r="H799" s="208"/>
      <c r="I799" s="174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1"/>
      <c r="U799" s="1"/>
      <c r="V799" s="1"/>
      <c r="W799" s="1"/>
      <c r="X799" s="1"/>
      <c r="Y799" s="1"/>
      <c r="Z799" s="1"/>
      <c r="AA799" s="1"/>
    </row>
    <row r="800" spans="1:27" ht="14.25">
      <c r="A800" s="206"/>
      <c r="B800" s="206"/>
      <c r="C800" s="69"/>
      <c r="D800" s="93"/>
      <c r="E800" s="93"/>
      <c r="F800" s="207"/>
      <c r="G800" s="93"/>
      <c r="H800" s="208"/>
      <c r="I800" s="174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1"/>
      <c r="U800" s="1"/>
      <c r="V800" s="1"/>
      <c r="W800" s="1"/>
      <c r="X800" s="1"/>
      <c r="Y800" s="1"/>
      <c r="Z800" s="1"/>
      <c r="AA800" s="1"/>
    </row>
    <row r="801" spans="1:27" ht="14.25">
      <c r="A801" s="206"/>
      <c r="B801" s="206"/>
      <c r="C801" s="69"/>
      <c r="D801" s="93"/>
      <c r="E801" s="93"/>
      <c r="F801" s="207"/>
      <c r="G801" s="93"/>
      <c r="H801" s="208"/>
      <c r="I801" s="174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1"/>
      <c r="U801" s="1"/>
      <c r="V801" s="1"/>
      <c r="W801" s="1"/>
      <c r="X801" s="1"/>
      <c r="Y801" s="1"/>
      <c r="Z801" s="1"/>
      <c r="AA801" s="1"/>
    </row>
    <row r="802" spans="1:27" ht="14.25">
      <c r="A802" s="206"/>
      <c r="B802" s="206"/>
      <c r="C802" s="69"/>
      <c r="D802" s="93"/>
      <c r="E802" s="93"/>
      <c r="F802" s="207"/>
      <c r="G802" s="93"/>
      <c r="H802" s="208"/>
      <c r="I802" s="174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1"/>
      <c r="U802" s="1"/>
      <c r="V802" s="1"/>
      <c r="W802" s="1"/>
      <c r="X802" s="1"/>
      <c r="Y802" s="1"/>
      <c r="Z802" s="1"/>
      <c r="AA802" s="1"/>
    </row>
    <row r="803" spans="1:27" ht="14.25">
      <c r="A803" s="206"/>
      <c r="B803" s="206"/>
      <c r="C803" s="69"/>
      <c r="D803" s="93"/>
      <c r="E803" s="93"/>
      <c r="F803" s="207"/>
      <c r="G803" s="93"/>
      <c r="H803" s="208"/>
      <c r="I803" s="174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1"/>
      <c r="U803" s="1"/>
      <c r="V803" s="1"/>
      <c r="W803" s="1"/>
      <c r="X803" s="1"/>
      <c r="Y803" s="1"/>
      <c r="Z803" s="1"/>
      <c r="AA803" s="1"/>
    </row>
    <row r="804" spans="1:27" ht="14.25">
      <c r="A804" s="206"/>
      <c r="B804" s="206"/>
      <c r="C804" s="69"/>
      <c r="D804" s="93"/>
      <c r="E804" s="93"/>
      <c r="F804" s="207"/>
      <c r="G804" s="93"/>
      <c r="H804" s="208"/>
      <c r="I804" s="174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1"/>
      <c r="U804" s="1"/>
      <c r="V804" s="1"/>
      <c r="W804" s="1"/>
      <c r="X804" s="1"/>
      <c r="Y804" s="1"/>
      <c r="Z804" s="1"/>
      <c r="AA804" s="1"/>
    </row>
    <row r="805" spans="1:27" ht="14.25">
      <c r="A805" s="206"/>
      <c r="B805" s="206"/>
      <c r="C805" s="69"/>
      <c r="D805" s="93"/>
      <c r="E805" s="93"/>
      <c r="F805" s="207"/>
      <c r="G805" s="93"/>
      <c r="H805" s="208"/>
      <c r="I805" s="174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1"/>
      <c r="U805" s="1"/>
      <c r="V805" s="1"/>
      <c r="W805" s="1"/>
      <c r="X805" s="1"/>
      <c r="Y805" s="1"/>
      <c r="Z805" s="1"/>
      <c r="AA805" s="1"/>
    </row>
    <row r="806" spans="1:27" ht="14.25">
      <c r="A806" s="206"/>
      <c r="B806" s="206"/>
      <c r="C806" s="69"/>
      <c r="D806" s="93"/>
      <c r="E806" s="93"/>
      <c r="F806" s="207"/>
      <c r="G806" s="93"/>
      <c r="H806" s="208"/>
      <c r="I806" s="174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1"/>
      <c r="U806" s="1"/>
      <c r="V806" s="1"/>
      <c r="W806" s="1"/>
      <c r="X806" s="1"/>
      <c r="Y806" s="1"/>
      <c r="Z806" s="1"/>
      <c r="AA806" s="1"/>
    </row>
    <row r="807" spans="1:27" ht="14.25">
      <c r="A807" s="206"/>
      <c r="B807" s="206"/>
      <c r="C807" s="69"/>
      <c r="D807" s="93"/>
      <c r="E807" s="93"/>
      <c r="F807" s="207"/>
      <c r="G807" s="93"/>
      <c r="H807" s="208"/>
      <c r="I807" s="174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1"/>
      <c r="U807" s="1"/>
      <c r="V807" s="1"/>
      <c r="W807" s="1"/>
      <c r="X807" s="1"/>
      <c r="Y807" s="1"/>
      <c r="Z807" s="1"/>
      <c r="AA807" s="1"/>
    </row>
    <row r="808" spans="1:27" ht="14.25">
      <c r="A808" s="206"/>
      <c r="B808" s="206"/>
      <c r="C808" s="69"/>
      <c r="D808" s="93"/>
      <c r="E808" s="93"/>
      <c r="F808" s="207"/>
      <c r="G808" s="93"/>
      <c r="H808" s="208"/>
      <c r="I808" s="174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1"/>
      <c r="U808" s="1"/>
      <c r="V808" s="1"/>
      <c r="W808" s="1"/>
      <c r="X808" s="1"/>
      <c r="Y808" s="1"/>
      <c r="Z808" s="1"/>
      <c r="AA808" s="1"/>
    </row>
    <row r="809" spans="1:27" ht="14.25">
      <c r="A809" s="206"/>
      <c r="B809" s="206"/>
      <c r="C809" s="69"/>
      <c r="D809" s="93"/>
      <c r="E809" s="93"/>
      <c r="F809" s="207"/>
      <c r="G809" s="93"/>
      <c r="H809" s="208"/>
      <c r="I809" s="174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1"/>
      <c r="U809" s="1"/>
      <c r="V809" s="1"/>
      <c r="W809" s="1"/>
      <c r="X809" s="1"/>
      <c r="Y809" s="1"/>
      <c r="Z809" s="1"/>
      <c r="AA809" s="1"/>
    </row>
    <row r="810" spans="1:27" ht="14.25">
      <c r="A810" s="206"/>
      <c r="B810" s="206"/>
      <c r="C810" s="69"/>
      <c r="D810" s="93"/>
      <c r="E810" s="93"/>
      <c r="F810" s="207"/>
      <c r="G810" s="93"/>
      <c r="H810" s="208"/>
      <c r="I810" s="174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1"/>
      <c r="U810" s="1"/>
      <c r="V810" s="1"/>
      <c r="W810" s="1"/>
      <c r="X810" s="1"/>
      <c r="Y810" s="1"/>
      <c r="Z810" s="1"/>
      <c r="AA810" s="1"/>
    </row>
    <row r="811" spans="1:27" ht="14.25">
      <c r="A811" s="206"/>
      <c r="B811" s="206"/>
      <c r="C811" s="69"/>
      <c r="D811" s="93"/>
      <c r="E811" s="93"/>
      <c r="F811" s="207"/>
      <c r="G811" s="93"/>
      <c r="H811" s="208"/>
      <c r="I811" s="174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1"/>
      <c r="U811" s="1"/>
      <c r="V811" s="1"/>
      <c r="W811" s="1"/>
      <c r="X811" s="1"/>
      <c r="Y811" s="1"/>
      <c r="Z811" s="1"/>
      <c r="AA811" s="1"/>
    </row>
    <row r="812" spans="1:27" ht="14.25">
      <c r="A812" s="206"/>
      <c r="B812" s="206"/>
      <c r="C812" s="69"/>
      <c r="D812" s="93"/>
      <c r="E812" s="93"/>
      <c r="F812" s="207"/>
      <c r="G812" s="93"/>
      <c r="H812" s="208"/>
      <c r="I812" s="174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1"/>
      <c r="U812" s="1"/>
      <c r="V812" s="1"/>
      <c r="W812" s="1"/>
      <c r="X812" s="1"/>
      <c r="Y812" s="1"/>
      <c r="Z812" s="1"/>
      <c r="AA812" s="1"/>
    </row>
    <row r="813" spans="1:27" ht="14.25">
      <c r="A813" s="206"/>
      <c r="B813" s="206"/>
      <c r="C813" s="69"/>
      <c r="D813" s="93"/>
      <c r="E813" s="93"/>
      <c r="F813" s="207"/>
      <c r="G813" s="93"/>
      <c r="H813" s="208"/>
      <c r="I813" s="174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1"/>
      <c r="U813" s="1"/>
      <c r="V813" s="1"/>
      <c r="W813" s="1"/>
      <c r="X813" s="1"/>
      <c r="Y813" s="1"/>
      <c r="Z813" s="1"/>
      <c r="AA813" s="1"/>
    </row>
    <row r="814" spans="1:9" ht="14.25">
      <c r="A814" s="206"/>
      <c r="B814" s="206"/>
      <c r="C814" s="69"/>
      <c r="D814" s="93"/>
      <c r="E814" s="93"/>
      <c r="F814" s="207"/>
      <c r="G814" s="93"/>
      <c r="H814" s="208"/>
      <c r="I814" s="174"/>
    </row>
    <row r="815" spans="3:7" ht="14.25">
      <c r="C815" s="209"/>
      <c r="D815" s="93"/>
      <c r="E815" s="210"/>
      <c r="F815" s="211"/>
      <c r="G815" s="210"/>
    </row>
    <row r="816" spans="3:7" ht="14.25">
      <c r="C816" s="209"/>
      <c r="D816" s="210"/>
      <c r="E816" s="210"/>
      <c r="F816" s="211"/>
      <c r="G816" s="210"/>
    </row>
    <row r="817" spans="3:7" ht="14.25">
      <c r="C817" s="209"/>
      <c r="D817" s="210"/>
      <c r="E817" s="210"/>
      <c r="F817" s="211"/>
      <c r="G817" s="210"/>
    </row>
    <row r="818" ht="14.25">
      <c r="D818" s="210"/>
    </row>
  </sheetData>
  <sheetProtection/>
  <mergeCells count="186">
    <mergeCell ref="A188:A194"/>
    <mergeCell ref="H188:H194"/>
    <mergeCell ref="H181:H187"/>
    <mergeCell ref="H73:H79"/>
    <mergeCell ref="G1:I1"/>
    <mergeCell ref="G2:I2"/>
    <mergeCell ref="G3:I3"/>
    <mergeCell ref="A181:A187"/>
    <mergeCell ref="A153:A159"/>
    <mergeCell ref="H160:H166"/>
    <mergeCell ref="A439:A445"/>
    <mergeCell ref="A367:H367"/>
    <mergeCell ref="H350:H355"/>
    <mergeCell ref="A310:A316"/>
    <mergeCell ref="A288:H288"/>
    <mergeCell ref="H626:H632"/>
    <mergeCell ref="A453:A459"/>
    <mergeCell ref="A534:A540"/>
    <mergeCell ref="A541:A547"/>
    <mergeCell ref="A548:A554"/>
    <mergeCell ref="A506:A512"/>
    <mergeCell ref="A486:A492"/>
    <mergeCell ref="A513:A519"/>
    <mergeCell ref="A484:H484"/>
    <mergeCell ref="A485:H485"/>
    <mergeCell ref="H475:H482"/>
    <mergeCell ref="A503:I503"/>
    <mergeCell ref="H453:H459"/>
    <mergeCell ref="H506:H512"/>
    <mergeCell ref="A430:A438"/>
    <mergeCell ref="A446:A452"/>
    <mergeCell ref="H390:H396"/>
    <mergeCell ref="H404:H410"/>
    <mergeCell ref="A390:A396"/>
    <mergeCell ref="A504:I504"/>
    <mergeCell ref="A460:A466"/>
    <mergeCell ref="A467:A473"/>
    <mergeCell ref="A215:H215"/>
    <mergeCell ref="A287:H287"/>
    <mergeCell ref="A167:A173"/>
    <mergeCell ref="A237:A243"/>
    <mergeCell ref="A160:A166"/>
    <mergeCell ref="A369:A375"/>
    <mergeCell ref="H369:H375"/>
    <mergeCell ref="A336:A342"/>
    <mergeCell ref="H329:H335"/>
    <mergeCell ref="H336:H342"/>
    <mergeCell ref="A118:A124"/>
    <mergeCell ref="A111:A117"/>
    <mergeCell ref="E430:E432"/>
    <mergeCell ref="A527:A533"/>
    <mergeCell ref="D431:D433"/>
    <mergeCell ref="F430:F432"/>
    <mergeCell ref="A255:H255"/>
    <mergeCell ref="A254:H254"/>
    <mergeCell ref="H139:H145"/>
    <mergeCell ref="A174:A180"/>
    <mergeCell ref="H90:H96"/>
    <mergeCell ref="H125:H131"/>
    <mergeCell ref="A38:A44"/>
    <mergeCell ref="H97:H103"/>
    <mergeCell ref="H104:H110"/>
    <mergeCell ref="H111:H117"/>
    <mergeCell ref="H118:H124"/>
    <mergeCell ref="A90:A96"/>
    <mergeCell ref="A97:A103"/>
    <mergeCell ref="H52:H58"/>
    <mergeCell ref="A45:A51"/>
    <mergeCell ref="A31:A37"/>
    <mergeCell ref="A24:A30"/>
    <mergeCell ref="H17:H23"/>
    <mergeCell ref="C10:C12"/>
    <mergeCell ref="D11:D12"/>
    <mergeCell ref="H45:H51"/>
    <mergeCell ref="A104:A110"/>
    <mergeCell ref="E11:F11"/>
    <mergeCell ref="H153:H159"/>
    <mergeCell ref="H59:H65"/>
    <mergeCell ref="H24:H30"/>
    <mergeCell ref="H31:H37"/>
    <mergeCell ref="H38:H44"/>
    <mergeCell ref="H10:H12"/>
    <mergeCell ref="G11:G12"/>
    <mergeCell ref="A52:A58"/>
    <mergeCell ref="A8:I8"/>
    <mergeCell ref="A15:H15"/>
    <mergeCell ref="A14:H14"/>
    <mergeCell ref="A10:A12"/>
    <mergeCell ref="B10:B12"/>
    <mergeCell ref="A9:I9"/>
    <mergeCell ref="I10:I12"/>
    <mergeCell ref="D10:G10"/>
    <mergeCell ref="A520:A526"/>
    <mergeCell ref="A598:A604"/>
    <mergeCell ref="A591:A597"/>
    <mergeCell ref="A146:A152"/>
    <mergeCell ref="H216:H222"/>
    <mergeCell ref="H167:H173"/>
    <mergeCell ref="H174:H180"/>
    <mergeCell ref="A296:A302"/>
    <mergeCell ref="A214:H214"/>
    <mergeCell ref="H146:H152"/>
    <mergeCell ref="Y447:Z448"/>
    <mergeCell ref="I430:I431"/>
    <mergeCell ref="B430:B432"/>
    <mergeCell ref="H430:H438"/>
    <mergeCell ref="H446:H452"/>
    <mergeCell ref="G430:G432"/>
    <mergeCell ref="H439:H445"/>
    <mergeCell ref="C430:C432"/>
    <mergeCell ref="G5:I5"/>
    <mergeCell ref="G6:I6"/>
    <mergeCell ref="G7:I7"/>
    <mergeCell ref="A303:A309"/>
    <mergeCell ref="A343:A349"/>
    <mergeCell ref="A17:A23"/>
    <mergeCell ref="H289:H295"/>
    <mergeCell ref="H296:H302"/>
    <mergeCell ref="A328:H328"/>
    <mergeCell ref="A289:A295"/>
    <mergeCell ref="A383:A389"/>
    <mergeCell ref="H383:H389"/>
    <mergeCell ref="H376:H382"/>
    <mergeCell ref="H411:H417"/>
    <mergeCell ref="A397:A403"/>
    <mergeCell ref="A404:A410"/>
    <mergeCell ref="H397:H403"/>
    <mergeCell ref="A376:A382"/>
    <mergeCell ref="A411:A417"/>
    <mergeCell ref="A59:A65"/>
    <mergeCell ref="A223:A229"/>
    <mergeCell ref="H270:H276"/>
    <mergeCell ref="A230:A236"/>
    <mergeCell ref="A66:A72"/>
    <mergeCell ref="A132:A138"/>
    <mergeCell ref="A125:A131"/>
    <mergeCell ref="H237:H243"/>
    <mergeCell ref="H132:H138"/>
    <mergeCell ref="A216:A222"/>
    <mergeCell ref="A73:A79"/>
    <mergeCell ref="H66:H72"/>
    <mergeCell ref="A270:A276"/>
    <mergeCell ref="A256:A262"/>
    <mergeCell ref="A263:A269"/>
    <mergeCell ref="H256:H262"/>
    <mergeCell ref="H263:H269"/>
    <mergeCell ref="H223:H229"/>
    <mergeCell ref="H230:H236"/>
    <mergeCell ref="A139:A145"/>
    <mergeCell ref="H303:H309"/>
    <mergeCell ref="H310:H316"/>
    <mergeCell ref="H343:H349"/>
    <mergeCell ref="A327:H327"/>
    <mergeCell ref="A329:A335"/>
    <mergeCell ref="A350:A356"/>
    <mergeCell ref="A555:A561"/>
    <mergeCell ref="A562:A568"/>
    <mergeCell ref="A368:H368"/>
    <mergeCell ref="A428:H428"/>
    <mergeCell ref="A429:H429"/>
    <mergeCell ref="H460:H466"/>
    <mergeCell ref="H467:H473"/>
    <mergeCell ref="H486:H492"/>
    <mergeCell ref="H534:H540"/>
    <mergeCell ref="H541:H547"/>
    <mergeCell ref="H548:H554"/>
    <mergeCell ref="H605:H611"/>
    <mergeCell ref="H513:H519"/>
    <mergeCell ref="H520:H526"/>
    <mergeCell ref="H527:H533"/>
    <mergeCell ref="H598:H604"/>
    <mergeCell ref="H584:H590"/>
    <mergeCell ref="H619:H625"/>
    <mergeCell ref="H555:H561"/>
    <mergeCell ref="H562:H568"/>
    <mergeCell ref="H569:H575"/>
    <mergeCell ref="H576:H582"/>
    <mergeCell ref="H591:H597"/>
    <mergeCell ref="H612:H618"/>
    <mergeCell ref="A569:A575"/>
    <mergeCell ref="A612:A618"/>
    <mergeCell ref="A576:A582"/>
    <mergeCell ref="A584:A590"/>
    <mergeCell ref="A605:A611"/>
    <mergeCell ref="A626:A632"/>
    <mergeCell ref="A619:A625"/>
  </mergeCells>
  <printOptions/>
  <pageMargins left="0.8661417322834646" right="0.1968503937007874" top="0.7874015748031497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6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2021-06-29T06:29:04Z</dcterms:modified>
  <cp:category/>
  <cp:version/>
  <cp:contentType/>
  <cp:contentStatus/>
</cp:coreProperties>
</file>