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зменения на 2017" sheetId="1" r:id="rId1"/>
  </sheets>
  <definedNames>
    <definedName name="_xlnm.Print_Titles" localSheetId="0">'Изменения на 2017'!$4:$7</definedName>
    <definedName name="_xlnm.Print_Area" localSheetId="0">'Изменения на 2017'!$A$1:$J$151</definedName>
  </definedNames>
  <calcPr fullCalcOnLoad="1"/>
</workbook>
</file>

<file path=xl/sharedStrings.xml><?xml version="1.0" encoding="utf-8"?>
<sst xmlns="http://schemas.openxmlformats.org/spreadsheetml/2006/main" count="172" uniqueCount="104">
  <si>
    <t>Объём финансирования (тыс.руб.)</t>
  </si>
  <si>
    <t>Исполнители - ответственные за реализацию мероприятия</t>
  </si>
  <si>
    <t>Ожидаемые результаты</t>
  </si>
  <si>
    <t>Мероприятия:</t>
  </si>
  <si>
    <t>Управление образования</t>
  </si>
  <si>
    <t xml:space="preserve">Управление образования </t>
  </si>
  <si>
    <t xml:space="preserve">Управление образования  </t>
  </si>
  <si>
    <t xml:space="preserve">            2. Выполнение основных общеобразовательных программ дошкольного образования в части реализации, содержания и воспитания.</t>
  </si>
  <si>
    <t xml:space="preserve">            3. Обеспечение безопасных условий пребывания детей и сотрудников</t>
  </si>
  <si>
    <t xml:space="preserve">Управление образования    </t>
  </si>
  <si>
    <t>Субсидии, иные межбюджетные трансф-ты</t>
  </si>
  <si>
    <t>МКУ «ГКМХ»</t>
  </si>
  <si>
    <t xml:space="preserve">Направление мероприятия </t>
  </si>
  <si>
    <t xml:space="preserve">Срок исполнения </t>
  </si>
  <si>
    <t xml:space="preserve">Управление образования, методический кабинет, руководители ОУ   </t>
  </si>
  <si>
    <r>
      <t xml:space="preserve">Задача: </t>
    </r>
    <r>
      <rPr>
        <sz val="14"/>
        <rFont val="Times New Roman"/>
        <family val="1"/>
      </rPr>
      <t>1. Обеспечение норм СанПиН для дошкольных, общеобразовательных учреждений и учреждений дополнительного образования.</t>
    </r>
  </si>
  <si>
    <t>МБДОУ ЦРР Д/С №3</t>
  </si>
  <si>
    <t>Субвенции</t>
  </si>
  <si>
    <t>Другие собственные  доходы</t>
  </si>
  <si>
    <t>МБДОУ ЦРР Д/С № 6</t>
  </si>
  <si>
    <t>В том числе:</t>
  </si>
  <si>
    <t>Собственные доходы:</t>
  </si>
  <si>
    <t>Внебюджетные средства</t>
  </si>
  <si>
    <t>МБДОУ ЦРР Д/С № 3</t>
  </si>
  <si>
    <t>,</t>
  </si>
  <si>
    <t>О.М.Горшкова</t>
  </si>
  <si>
    <t>Т.Н.Путилова</t>
  </si>
  <si>
    <t>И.В.Лушникова</t>
  </si>
  <si>
    <t>Т.П.Симонова</t>
  </si>
  <si>
    <t>МБОУ СОШ № 2</t>
  </si>
  <si>
    <r>
      <t xml:space="preserve">Цель: </t>
    </r>
    <r>
      <rPr>
        <sz val="14"/>
        <rFont val="Times New Roman"/>
        <family val="1"/>
      </rPr>
      <t>обеспечение  доступности качественного  дошкольного, общего и дополнительного образования</t>
    </r>
  </si>
  <si>
    <r>
      <t xml:space="preserve">Задача: </t>
    </r>
    <r>
      <rPr>
        <sz val="14"/>
        <rFont val="Times New Roman"/>
        <family val="1"/>
      </rPr>
      <t>1.Изучение социального заказа на получение дошкольного, общего и дополнительного образования</t>
    </r>
  </si>
  <si>
    <t xml:space="preserve">            2. Развитие вариативности дошкольного, общего и дополнительного образования</t>
  </si>
  <si>
    <t xml:space="preserve">       4.   Мероприятия муниципальной подпрограммы</t>
  </si>
  <si>
    <t>2. «Обеспечение лицензионных требований к деятельности образовательных учреждений»</t>
  </si>
  <si>
    <t>3. "Выполнение муниципальных заданий"</t>
  </si>
  <si>
    <t>5. "Социальная поддержка населения"</t>
  </si>
  <si>
    <t>МБДОУ ЦРР Д/С № 5</t>
  </si>
  <si>
    <t>МБОУСОШ №1</t>
  </si>
  <si>
    <t>МБОУСОШ №2</t>
  </si>
  <si>
    <t>4. Выполнение управленческих функций, обеспечивабщих стабильность работы подведомственных организаций</t>
  </si>
  <si>
    <t>Централизованная бухгалтерия, методический кабинет управления образования</t>
  </si>
  <si>
    <t>4.1. Расходы на обеспечение деятельности (оказания услуг) муниципальных организаций</t>
  </si>
  <si>
    <t>2.1. Проектные работы, реконструкция, капитальный ремонт(ремонт), в том числе учреждений:</t>
  </si>
  <si>
    <t>Цель: Реализация основной, дошкольной и дополнительной деятельности образовательных учреждений</t>
  </si>
  <si>
    <t xml:space="preserve">Задача: Исполнение муниципального задания </t>
  </si>
  <si>
    <t>Цель: Выполнение управленческих функций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</si>
  <si>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</si>
  <si>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</si>
  <si>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</si>
  <si>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</si>
  <si>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Образовательные учреждения</t>
  </si>
  <si>
    <t>Управление образования, МБОУ ДОД ЦВР "Лад"</t>
  </si>
  <si>
    <t>ИТОГО по подпрограмме:</t>
  </si>
  <si>
    <t>5.2. Соцальная поддерка по оплате жилья и коммун.услуг отдельным категориям граждан</t>
  </si>
  <si>
    <t>Реализация социальной политики государства и повышение уровня доступности образования для детей-инвалидов</t>
  </si>
  <si>
    <t>Материальная поддержка воспитания и обучения детей</t>
  </si>
  <si>
    <t xml:space="preserve">2017 г. </t>
  </si>
  <si>
    <t xml:space="preserve">2018 г. </t>
  </si>
  <si>
    <t xml:space="preserve">2019 г. </t>
  </si>
  <si>
    <t>1.3. Проведение мероприятий, направленных на пропаганду здорового образа жизни, проведение спартакиады, сдача норм ГТО, ("Крепыш")</t>
  </si>
  <si>
    <t>1.4.Проведение смотров-конкурсов образовательных организаций. Обеспечение инновационной, опытно-эксперемениальной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образования.</t>
  </si>
  <si>
    <t>1.5. Проведение городских праздников "День знаний", " "Выпускник", "День учителя"</t>
  </si>
  <si>
    <t>1.6. Проведение военных сборов       (участие в проведении акции "День призывника")</t>
  </si>
  <si>
    <t>1.7. Поощрение лучших учителей-лаурятов областного конкурса</t>
  </si>
  <si>
    <t>1.8  Информационно-аналитическое сопровождение программы, модернизация оборудования, создание системы защиты персональных данных, обеспечение муниципальных услуг в электронном виде</t>
  </si>
  <si>
    <t>Итого по разделу 1:</t>
  </si>
  <si>
    <t xml:space="preserve">Создание условий, обеспечивающих  равные стартовые возможности для получения детьми дошкольного, дошкольного, общего и дополнительного образования, удовлетворение образовательных запросов населения в образовательных учреждениях. Охват детей дошкольного образования с 1,5 лет  -2017 г.-100%, 2018 г.-100%, 2019 г.- 100%; общего образования-2017 г.- 100%, 2018 г.-100%, 2019 г.- 100%; дополнительное образование- 2017 г.-100%, 2018 г.-100%, 2019 г.-100%          </t>
  </si>
  <si>
    <t>Рост числа участников олимпиад, конкурсов, фестивалей, выставок к общему количеству обучающихся: 2017 г.-79%, 2018 г.- 80%, 2019 г.- 81%</t>
  </si>
  <si>
    <t>Повышение престижа педагогической профессии, продолжение обучения в ВУЗах и СУЗах выпускников 11 классов: 2017 г.- 88%, 2018 г.- 89%, 2019 г.- 90%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</si>
  <si>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</si>
  <si>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</si>
  <si>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</t>
  </si>
  <si>
    <t>Вознаграждение за конкурс "Лучший учитель" 2017 г.-100%, 2018 г.- 100%, 2019 г.-100%</t>
  </si>
  <si>
    <t xml:space="preserve">Унификация программного продукта. Внедрение программного комплекса «1С: управление школой», "Барс" в 2017 г.-100%, 2018 г.- 100%, 2019 г.- 100% </t>
  </si>
  <si>
    <t>Для обеспечения прозрачности процендуры проведения государственной итоговой аттестации и соблюдения требований ФЗ "Об образовании в РФ" в 2017 г.-100%, 2018 г.- 100%, 2019 г.- 100%</t>
  </si>
  <si>
    <t>3.1.Нормативные затраты, непосредственно связанные с оказанием муниципальных услуг</t>
  </si>
  <si>
    <t>МБДОУ ЦРР Д/С №5</t>
  </si>
  <si>
    <t>МБДОУ ЦРР Д/С №6</t>
  </si>
  <si>
    <t>МБОУ СОШ № 1</t>
  </si>
  <si>
    <t>МБОУ ДОД ЦВР "Лад"</t>
  </si>
  <si>
    <t>2017-2019г.г.</t>
  </si>
  <si>
    <t>1.2.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                                   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</si>
  <si>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>1.10. Подготовка и проведение меропиятий, посвященных 45-ю г.Радужный:</t>
  </si>
  <si>
    <t>1.10.1. Совершенствование материально- технической базы музея МБОУ ДОД ЦВР "Лад"</t>
  </si>
  <si>
    <t>1.10.2. Подготовка и выпуск летописи города Радужный</t>
  </si>
  <si>
    <t>1.10.3. Проведение меропиятий в образовательных учреждений с обучающими , посвященных дню города</t>
  </si>
  <si>
    <t xml:space="preserve">1.1.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                                      </t>
  </si>
  <si>
    <t>Итого по разделу 5:</t>
  </si>
  <si>
    <t>5.1. Социальная поддержка детей-инвалидов дошкольного возраста</t>
  </si>
  <si>
    <t>5.3. Компенсация части родительской платы за содержание ребенка в госуд. муницип.образов.учреждениях</t>
  </si>
  <si>
    <t>2.1.1. Общеобразовательные учреждения</t>
  </si>
  <si>
    <t>текущий ремонт</t>
  </si>
  <si>
    <t>2.1.2. Учреждения дополнительного образования</t>
  </si>
  <si>
    <t>2.1.3. Дошкольные учреждения</t>
  </si>
  <si>
    <t>капитальный ремонт</t>
  </si>
  <si>
    <t>МКУ «ГКМХ», управление образования</t>
  </si>
  <si>
    <t>кап. ремонт, в т.ч.</t>
  </si>
  <si>
    <t>кап.рем. пищеблока МБДОУ Д/С №5</t>
  </si>
  <si>
    <t>ремонтные работы</t>
  </si>
  <si>
    <t>МБОУ ДОД ЦВР "Лад" (з/пл. педагогов доведение до указа президента)</t>
  </si>
  <si>
    <t>Итого по разделу 2:</t>
  </si>
  <si>
    <t>1.9. Оснащение пунктов проведения экзаменов системами видеонаблюдения, переносными металлоискателями при проведении государственной итоговой аттестации по образовательным программам среднего образования</t>
  </si>
  <si>
    <t>Приложение № 3 к постановлению администрации  ЗАТО г.Радужный Владимирской области от 09.02.2017 г. № 158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</si>
</sst>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#,##0.000"/>
    <numFmt numFmtId="173" formatCode="#,##0.00000"/>
    <numFmt numFmtId="174" formatCode="0.000000"/>
    <numFmt numFmtId="175" formatCode="0.0000000"/>
  </numFmts>
  <fonts count="55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i/>
      <sz val="14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33" borderId="18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33" borderId="18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169" fontId="12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8" xfId="0" applyFont="1" applyBorder="1" applyAlignment="1">
      <alignment vertical="center" wrapText="1"/>
    </xf>
    <xf numFmtId="171" fontId="13" fillId="0" borderId="0" xfId="0" applyNumberFormat="1" applyFont="1" applyAlignment="1">
      <alignment horizontal="center"/>
    </xf>
    <xf numFmtId="171" fontId="0" fillId="0" borderId="0" xfId="0" applyNumberFormat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top" wrapText="1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169" fontId="14" fillId="0" borderId="0" xfId="0" applyNumberFormat="1" applyFont="1" applyAlignment="1">
      <alignment/>
    </xf>
    <xf numFmtId="171" fontId="15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9" fontId="15" fillId="0" borderId="0" xfId="0" applyNumberFormat="1" applyFont="1" applyAlignment="1">
      <alignment horizontal="center"/>
    </xf>
    <xf numFmtId="171" fontId="14" fillId="0" borderId="0" xfId="0" applyNumberFormat="1" applyFont="1" applyAlignment="1">
      <alignment/>
    </xf>
    <xf numFmtId="170" fontId="14" fillId="0" borderId="0" xfId="0" applyNumberFormat="1" applyFont="1" applyAlignment="1">
      <alignment/>
    </xf>
    <xf numFmtId="169" fontId="15" fillId="0" borderId="0" xfId="0" applyNumberFormat="1" applyFont="1" applyAlignment="1">
      <alignment/>
    </xf>
    <xf numFmtId="49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70" fontId="16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17" fillId="0" borderId="0" xfId="0" applyNumberFormat="1" applyFont="1" applyAlignment="1">
      <alignment/>
    </xf>
    <xf numFmtId="0" fontId="18" fillId="33" borderId="18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174" fontId="18" fillId="33" borderId="14" xfId="0" applyNumberFormat="1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5" fillId="33" borderId="15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vertical="top" wrapText="1"/>
    </xf>
    <xf numFmtId="0" fontId="15" fillId="33" borderId="16" xfId="0" applyFont="1" applyFill="1" applyBorder="1" applyAlignment="1">
      <alignment vertical="top" wrapText="1"/>
    </xf>
    <xf numFmtId="170" fontId="15" fillId="33" borderId="12" xfId="0" applyNumberFormat="1" applyFont="1" applyFill="1" applyBorder="1" applyAlignment="1">
      <alignment horizontal="center" vertical="top" wrapText="1"/>
    </xf>
    <xf numFmtId="169" fontId="14" fillId="0" borderId="23" xfId="0" applyNumberFormat="1" applyFont="1" applyBorder="1" applyAlignment="1">
      <alignment vertical="top" wrapText="1"/>
    </xf>
    <xf numFmtId="169" fontId="15" fillId="0" borderId="10" xfId="0" applyNumberFormat="1" applyFont="1" applyBorder="1" applyAlignment="1">
      <alignment horizontal="center" vertical="top" wrapText="1"/>
    </xf>
    <xf numFmtId="169" fontId="14" fillId="0" borderId="17" xfId="0" applyNumberFormat="1" applyFont="1" applyBorder="1" applyAlignment="1">
      <alignment vertical="top" wrapText="1"/>
    </xf>
    <xf numFmtId="169" fontId="15" fillId="0" borderId="12" xfId="0" applyNumberFormat="1" applyFont="1" applyBorder="1" applyAlignment="1">
      <alignment horizontal="center" vertical="top" wrapText="1"/>
    </xf>
    <xf numFmtId="169" fontId="14" fillId="0" borderId="20" xfId="0" applyNumberFormat="1" applyFont="1" applyBorder="1" applyAlignment="1">
      <alignment vertical="top" wrapText="1"/>
    </xf>
    <xf numFmtId="169" fontId="15" fillId="0" borderId="17" xfId="0" applyNumberFormat="1" applyFont="1" applyBorder="1" applyAlignment="1">
      <alignment horizontal="center" vertical="top" wrapText="1"/>
    </xf>
    <xf numFmtId="169" fontId="15" fillId="33" borderId="14" xfId="0" applyNumberFormat="1" applyFont="1" applyFill="1" applyBorder="1" applyAlignment="1">
      <alignment horizontal="center" vertical="top" wrapText="1"/>
    </xf>
    <xf numFmtId="169" fontId="15" fillId="0" borderId="14" xfId="0" applyNumberFormat="1" applyFont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169" fontId="18" fillId="33" borderId="20" xfId="0" applyNumberFormat="1" applyFont="1" applyFill="1" applyBorder="1" applyAlignment="1">
      <alignment horizontal="center" vertical="top" wrapText="1"/>
    </xf>
    <xf numFmtId="169" fontId="18" fillId="0" borderId="17" xfId="0" applyNumberFormat="1" applyFont="1" applyBorder="1" applyAlignment="1">
      <alignment horizontal="center" vertical="top" wrapText="1"/>
    </xf>
    <xf numFmtId="169" fontId="14" fillId="33" borderId="18" xfId="0" applyNumberFormat="1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169" fontId="18" fillId="33" borderId="17" xfId="0" applyNumberFormat="1" applyFont="1" applyFill="1" applyBorder="1" applyAlignment="1">
      <alignment horizontal="center" vertical="top" wrapText="1"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14" fillId="34" borderId="17" xfId="0" applyNumberFormat="1" applyFont="1" applyFill="1" applyBorder="1" applyAlignment="1">
      <alignment horizontal="center" vertical="top" wrapText="1"/>
    </xf>
    <xf numFmtId="0" fontId="14" fillId="34" borderId="17" xfId="0" applyFont="1" applyFill="1" applyBorder="1" applyAlignment="1">
      <alignment horizontal="center" vertical="top" wrapText="1"/>
    </xf>
    <xf numFmtId="169" fontId="15" fillId="34" borderId="14" xfId="0" applyNumberFormat="1" applyFont="1" applyFill="1" applyBorder="1" applyAlignment="1">
      <alignment horizontal="center" vertical="top" wrapText="1"/>
    </xf>
    <xf numFmtId="169" fontId="14" fillId="34" borderId="12" xfId="0" applyNumberFormat="1" applyFont="1" applyFill="1" applyBorder="1" applyAlignment="1">
      <alignment horizontal="center" vertical="top" wrapText="1"/>
    </xf>
    <xf numFmtId="169" fontId="14" fillId="34" borderId="18" xfId="0" applyNumberFormat="1" applyFont="1" applyFill="1" applyBorder="1" applyAlignment="1">
      <alignment horizontal="center" vertical="top" wrapText="1"/>
    </xf>
    <xf numFmtId="0" fontId="15" fillId="34" borderId="17" xfId="0" applyFont="1" applyFill="1" applyBorder="1" applyAlignment="1">
      <alignment horizontal="center" vertical="top" wrapText="1"/>
    </xf>
    <xf numFmtId="0" fontId="15" fillId="34" borderId="14" xfId="0" applyFont="1" applyFill="1" applyBorder="1" applyAlignment="1">
      <alignment vertical="top" wrapText="1"/>
    </xf>
    <xf numFmtId="0" fontId="15" fillId="34" borderId="17" xfId="0" applyNumberFormat="1" applyFont="1" applyFill="1" applyBorder="1" applyAlignment="1">
      <alignment horizontal="center" vertical="top" wrapText="1"/>
    </xf>
    <xf numFmtId="0" fontId="14" fillId="34" borderId="16" xfId="0" applyNumberFormat="1" applyFont="1" applyFill="1" applyBorder="1" applyAlignment="1">
      <alignment horizontal="center" vertical="top" wrapText="1"/>
    </xf>
    <xf numFmtId="0" fontId="15" fillId="34" borderId="17" xfId="0" applyFont="1" applyFill="1" applyBorder="1" applyAlignment="1">
      <alignment vertical="top" wrapText="1"/>
    </xf>
    <xf numFmtId="0" fontId="14" fillId="34" borderId="12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left" vertical="top" wrapText="1"/>
    </xf>
    <xf numFmtId="0" fontId="18" fillId="34" borderId="17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15" fillId="34" borderId="16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15" fillId="34" borderId="15" xfId="0" applyFont="1" applyFill="1" applyBorder="1" applyAlignment="1">
      <alignment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left" vertical="top" wrapText="1"/>
    </xf>
    <xf numFmtId="170" fontId="7" fillId="0" borderId="0" xfId="0" applyNumberFormat="1" applyFont="1" applyAlignment="1">
      <alignment/>
    </xf>
    <xf numFmtId="0" fontId="14" fillId="34" borderId="18" xfId="0" applyFont="1" applyFill="1" applyBorder="1" applyAlignment="1">
      <alignment horizontal="center" vertical="top" wrapText="1"/>
    </xf>
    <xf numFmtId="0" fontId="15" fillId="34" borderId="12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justify" vertical="top" wrapText="1"/>
    </xf>
    <xf numFmtId="0" fontId="14" fillId="34" borderId="17" xfId="0" applyNumberFormat="1" applyFont="1" applyFill="1" applyBorder="1" applyAlignment="1">
      <alignment horizontal="center" vertical="top" wrapText="1"/>
    </xf>
    <xf numFmtId="0" fontId="14" fillId="34" borderId="16" xfId="0" applyFont="1" applyFill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169" fontId="18" fillId="33" borderId="18" xfId="0" applyNumberFormat="1" applyFont="1" applyFill="1" applyBorder="1" applyAlignment="1">
      <alignment horizontal="center" vertical="top" wrapText="1"/>
    </xf>
    <xf numFmtId="1" fontId="15" fillId="34" borderId="17" xfId="0" applyNumberFormat="1" applyFont="1" applyFill="1" applyBorder="1" applyAlignment="1">
      <alignment horizontal="center" vertical="top" wrapText="1"/>
    </xf>
    <xf numFmtId="170" fontId="14" fillId="34" borderId="10" xfId="0" applyNumberFormat="1" applyFont="1" applyFill="1" applyBorder="1" applyAlignment="1">
      <alignment horizontal="center" vertical="top" wrapText="1"/>
    </xf>
    <xf numFmtId="1" fontId="15" fillId="33" borderId="16" xfId="0" applyNumberFormat="1" applyFont="1" applyFill="1" applyBorder="1" applyAlignment="1">
      <alignment horizontal="center" vertical="top" wrapText="1"/>
    </xf>
    <xf numFmtId="169" fontId="15" fillId="33" borderId="17" xfId="0" applyNumberFormat="1" applyFont="1" applyFill="1" applyBorder="1" applyAlignment="1">
      <alignment horizontal="center" vertical="center" wrapText="1"/>
    </xf>
    <xf numFmtId="169" fontId="15" fillId="33" borderId="17" xfId="0" applyNumberFormat="1" applyFont="1" applyFill="1" applyBorder="1" applyAlignment="1">
      <alignment horizontal="center" vertical="top" wrapText="1"/>
    </xf>
    <xf numFmtId="169" fontId="15" fillId="34" borderId="18" xfId="0" applyNumberFormat="1" applyFont="1" applyFill="1" applyBorder="1" applyAlignment="1">
      <alignment horizontal="center" vertical="top" wrapText="1"/>
    </xf>
    <xf numFmtId="170" fontId="18" fillId="33" borderId="18" xfId="0" applyNumberFormat="1" applyFont="1" applyFill="1" applyBorder="1" applyAlignment="1">
      <alignment vertical="top" wrapText="1"/>
    </xf>
    <xf numFmtId="2" fontId="15" fillId="33" borderId="14" xfId="0" applyNumberFormat="1" applyFont="1" applyFill="1" applyBorder="1" applyAlignment="1">
      <alignment horizontal="center" vertical="top" wrapText="1"/>
    </xf>
    <xf numFmtId="2" fontId="15" fillId="33" borderId="17" xfId="0" applyNumberFormat="1" applyFont="1" applyFill="1" applyBorder="1" applyAlignment="1">
      <alignment horizontal="center" vertical="top" wrapText="1"/>
    </xf>
    <xf numFmtId="2" fontId="15" fillId="33" borderId="12" xfId="0" applyNumberFormat="1" applyFont="1" applyFill="1" applyBorder="1" applyAlignment="1">
      <alignment horizontal="center" vertical="top" wrapText="1"/>
    </xf>
    <xf numFmtId="2" fontId="15" fillId="33" borderId="20" xfId="0" applyNumberFormat="1" applyFont="1" applyFill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left" vertical="top" wrapText="1"/>
    </xf>
    <xf numFmtId="170" fontId="18" fillId="33" borderId="18" xfId="0" applyNumberFormat="1" applyFont="1" applyFill="1" applyBorder="1" applyAlignment="1">
      <alignment horizontal="center" vertical="top" wrapText="1"/>
    </xf>
    <xf numFmtId="1" fontId="15" fillId="34" borderId="13" xfId="0" applyNumberFormat="1" applyFont="1" applyFill="1" applyBorder="1" applyAlignment="1">
      <alignment horizontal="center" vertical="top" wrapText="1"/>
    </xf>
    <xf numFmtId="1" fontId="15" fillId="34" borderId="12" xfId="0" applyNumberFormat="1" applyFont="1" applyFill="1" applyBorder="1" applyAlignment="1">
      <alignment vertical="top" wrapText="1"/>
    </xf>
    <xf numFmtId="1" fontId="15" fillId="34" borderId="17" xfId="0" applyNumberFormat="1" applyFont="1" applyFill="1" applyBorder="1" applyAlignment="1">
      <alignment vertical="top" wrapText="1"/>
    </xf>
    <xf numFmtId="1" fontId="14" fillId="34" borderId="17" xfId="0" applyNumberFormat="1" applyFont="1" applyFill="1" applyBorder="1" applyAlignment="1">
      <alignment horizontal="center" vertical="top" wrapText="1"/>
    </xf>
    <xf numFmtId="1" fontId="14" fillId="34" borderId="14" xfId="0" applyNumberFormat="1" applyFont="1" applyFill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20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169" fontId="14" fillId="34" borderId="10" xfId="0" applyNumberFormat="1" applyFont="1" applyFill="1" applyBorder="1" applyAlignment="1">
      <alignment horizontal="center" vertical="top" wrapText="1"/>
    </xf>
    <xf numFmtId="169" fontId="14" fillId="34" borderId="18" xfId="0" applyNumberFormat="1" applyFont="1" applyFill="1" applyBorder="1" applyAlignment="1">
      <alignment horizontal="center" vertical="top" wrapText="1"/>
    </xf>
    <xf numFmtId="169" fontId="15" fillId="33" borderId="16" xfId="0" applyNumberFormat="1" applyFont="1" applyFill="1" applyBorder="1" applyAlignment="1">
      <alignment horizontal="center" vertical="top" wrapText="1"/>
    </xf>
    <xf numFmtId="171" fontId="15" fillId="0" borderId="14" xfId="0" applyNumberFormat="1" applyFont="1" applyBorder="1" applyAlignment="1">
      <alignment horizontal="center" vertical="top" wrapText="1"/>
    </xf>
    <xf numFmtId="169" fontId="14" fillId="0" borderId="12" xfId="0" applyNumberFormat="1" applyFont="1" applyBorder="1" applyAlignment="1">
      <alignment vertical="top" wrapText="1"/>
    </xf>
    <xf numFmtId="169" fontId="15" fillId="33" borderId="12" xfId="0" applyNumberFormat="1" applyFont="1" applyFill="1" applyBorder="1" applyAlignment="1">
      <alignment horizontal="center" vertical="top" wrapText="1"/>
    </xf>
    <xf numFmtId="169" fontId="15" fillId="33" borderId="20" xfId="0" applyNumberFormat="1" applyFont="1" applyFill="1" applyBorder="1" applyAlignment="1">
      <alignment horizontal="center" vertical="top" wrapText="1"/>
    </xf>
    <xf numFmtId="169" fontId="4" fillId="34" borderId="0" xfId="0" applyNumberFormat="1" applyFont="1" applyFill="1" applyAlignment="1">
      <alignment/>
    </xf>
    <xf numFmtId="169" fontId="14" fillId="34" borderId="17" xfId="0" applyNumberFormat="1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15" fillId="34" borderId="18" xfId="0" applyNumberFormat="1" applyFont="1" applyFill="1" applyBorder="1" applyAlignment="1">
      <alignment horizontal="center" vertical="top" wrapText="1"/>
    </xf>
    <xf numFmtId="1" fontId="15" fillId="33" borderId="10" xfId="0" applyNumberFormat="1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169" fontId="14" fillId="34" borderId="18" xfId="0" applyNumberFormat="1" applyFont="1" applyFill="1" applyBorder="1" applyAlignment="1">
      <alignment horizontal="center" vertical="top" wrapText="1"/>
    </xf>
    <xf numFmtId="169" fontId="14" fillId="34" borderId="10" xfId="0" applyNumberFormat="1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34" borderId="21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center" vertical="top" wrapText="1"/>
    </xf>
    <xf numFmtId="169" fontId="15" fillId="34" borderId="18" xfId="0" applyNumberFormat="1" applyFont="1" applyFill="1" applyBorder="1" applyAlignment="1">
      <alignment horizontal="center" vertical="top" wrapText="1"/>
    </xf>
    <xf numFmtId="0" fontId="15" fillId="34" borderId="21" xfId="0" applyFont="1" applyFill="1" applyBorder="1" applyAlignment="1">
      <alignment horizontal="center" vertical="top" wrapText="1"/>
    </xf>
    <xf numFmtId="169" fontId="15" fillId="34" borderId="21" xfId="0" applyNumberFormat="1" applyFont="1" applyFill="1" applyBorder="1" applyAlignment="1">
      <alignment horizontal="center" vertical="top" wrapText="1"/>
    </xf>
    <xf numFmtId="169" fontId="15" fillId="34" borderId="10" xfId="0" applyNumberFormat="1" applyFont="1" applyFill="1" applyBorder="1" applyAlignment="1">
      <alignment horizontal="center" vertical="top" wrapText="1"/>
    </xf>
    <xf numFmtId="0" fontId="14" fillId="34" borderId="18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" fontId="15" fillId="34" borderId="21" xfId="0" applyNumberFormat="1" applyFont="1" applyFill="1" applyBorder="1" applyAlignment="1">
      <alignment horizontal="center" vertical="top" wrapText="1"/>
    </xf>
    <xf numFmtId="0" fontId="15" fillId="34" borderId="15" xfId="0" applyFont="1" applyFill="1" applyBorder="1" applyAlignment="1">
      <alignment horizontal="center" vertical="top" wrapText="1"/>
    </xf>
    <xf numFmtId="0" fontId="15" fillId="34" borderId="24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vertical="top" wrapText="1"/>
    </xf>
    <xf numFmtId="0" fontId="0" fillId="34" borderId="21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6" fillId="34" borderId="13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8" fillId="33" borderId="22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2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16" fontId="19" fillId="0" borderId="11" xfId="0" applyNumberFormat="1" applyFont="1" applyBorder="1" applyAlignment="1">
      <alignment horizontal="center" vertical="center" wrapText="1"/>
    </xf>
    <xf numFmtId="16" fontId="19" fillId="0" borderId="12" xfId="0" applyNumberFormat="1" applyFont="1" applyBorder="1" applyAlignment="1">
      <alignment horizontal="center" vertical="center" wrapText="1"/>
    </xf>
    <xf numFmtId="16" fontId="19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6" fontId="5" fillId="33" borderId="18" xfId="0" applyNumberFormat="1" applyFont="1" applyFill="1" applyBorder="1" applyAlignment="1">
      <alignment horizontal="left" vertical="top" wrapText="1"/>
    </xf>
    <xf numFmtId="16" fontId="5" fillId="33" borderId="21" xfId="0" applyNumberFormat="1" applyFont="1" applyFill="1" applyBorder="1" applyAlignment="1">
      <alignment horizontal="left" vertical="top" wrapText="1"/>
    </xf>
    <xf numFmtId="16" fontId="5" fillId="33" borderId="10" xfId="0" applyNumberFormat="1" applyFont="1" applyFill="1" applyBorder="1" applyAlignment="1">
      <alignment horizontal="left" vertical="top" wrapText="1"/>
    </xf>
    <xf numFmtId="16" fontId="5" fillId="33" borderId="18" xfId="0" applyNumberFormat="1" applyFont="1" applyFill="1" applyBorder="1" applyAlignment="1">
      <alignment horizontal="center" vertical="top" wrapText="1"/>
    </xf>
    <xf numFmtId="16" fontId="5" fillId="33" borderId="21" xfId="0" applyNumberFormat="1" applyFont="1" applyFill="1" applyBorder="1" applyAlignment="1">
      <alignment horizontal="center" vertical="top" wrapText="1"/>
    </xf>
    <xf numFmtId="16" fontId="5" fillId="33" borderId="10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33" borderId="21" xfId="0" applyFont="1" applyFill="1" applyBorder="1" applyAlignment="1">
      <alignment horizontal="center" vertical="top" wrapText="1"/>
    </xf>
    <xf numFmtId="14" fontId="5" fillId="33" borderId="18" xfId="0" applyNumberFormat="1" applyFont="1" applyFill="1" applyBorder="1" applyAlignment="1">
      <alignment horizontal="left" vertical="top" wrapText="1"/>
    </xf>
    <xf numFmtId="14" fontId="5" fillId="33" borderId="21" xfId="0" applyNumberFormat="1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4" fillId="34" borderId="21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 wrapText="1"/>
    </xf>
    <xf numFmtId="16" fontId="5" fillId="0" borderId="15" xfId="0" applyNumberFormat="1" applyFont="1" applyBorder="1" applyAlignment="1">
      <alignment horizontal="center" vertical="center" wrapText="1"/>
    </xf>
    <xf numFmtId="16" fontId="5" fillId="0" borderId="24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0" fontId="14" fillId="34" borderId="18" xfId="0" applyNumberFormat="1" applyFont="1" applyFill="1" applyBorder="1" applyAlignment="1">
      <alignment horizontal="center" vertical="top" wrapText="1"/>
    </xf>
    <xf numFmtId="170" fontId="14" fillId="34" borderId="21" xfId="0" applyNumberFormat="1" applyFont="1" applyFill="1" applyBorder="1" applyAlignment="1">
      <alignment horizontal="center" vertical="top" wrapText="1"/>
    </xf>
    <xf numFmtId="170" fontId="14" fillId="34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16" fontId="5" fillId="0" borderId="18" xfId="0" applyNumberFormat="1" applyFont="1" applyBorder="1" applyAlignment="1">
      <alignment horizontal="center" vertical="center" wrapText="1"/>
    </xf>
    <xf numFmtId="16" fontId="5" fillId="0" borderId="21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view="pageBreakPreview" zoomScale="60" zoomScaleNormal="75" zoomScalePageLayoutView="0" workbookViewId="0" topLeftCell="C1">
      <selection activeCell="J4" sqref="J4:J6"/>
    </sheetView>
  </sheetViews>
  <sheetFormatPr defaultColWidth="9.00390625" defaultRowHeight="12.75"/>
  <cols>
    <col min="1" max="1" width="42.625" style="0" customWidth="1"/>
    <col min="2" max="2" width="21.375" style="0" customWidth="1"/>
    <col min="3" max="3" width="19.75390625" style="0" customWidth="1"/>
    <col min="4" max="4" width="22.75390625" style="0" customWidth="1"/>
    <col min="5" max="5" width="20.25390625" style="0" customWidth="1"/>
    <col min="6" max="6" width="19.625" style="0" customWidth="1"/>
    <col min="7" max="7" width="24.375" style="0" customWidth="1"/>
    <col min="8" max="8" width="31.125" style="0" customWidth="1"/>
    <col min="9" max="9" width="46.875" style="0" customWidth="1"/>
    <col min="10" max="10" width="64.25390625" style="0" customWidth="1"/>
  </cols>
  <sheetData>
    <row r="1" spans="9:10" ht="24" customHeight="1">
      <c r="I1" s="30"/>
      <c r="J1" s="31" t="s">
        <v>103</v>
      </c>
    </row>
    <row r="2" spans="1:10" ht="33">
      <c r="A2" s="210" t="s">
        <v>33</v>
      </c>
      <c r="B2" s="210"/>
      <c r="C2" s="210"/>
      <c r="D2" s="210"/>
      <c r="E2" s="210"/>
      <c r="F2" s="210"/>
      <c r="G2" s="210"/>
      <c r="H2" s="210"/>
      <c r="I2" s="210"/>
      <c r="J2" s="1"/>
    </row>
    <row r="3" ht="13.5" thickBot="1">
      <c r="H3" t="s">
        <v>24</v>
      </c>
    </row>
    <row r="4" spans="1:10" ht="28.5" customHeight="1" thickBot="1">
      <c r="A4" s="211" t="s">
        <v>12</v>
      </c>
      <c r="B4" s="211"/>
      <c r="C4" s="211" t="s">
        <v>13</v>
      </c>
      <c r="D4" s="214" t="s">
        <v>0</v>
      </c>
      <c r="E4" s="217" t="s">
        <v>20</v>
      </c>
      <c r="F4" s="218"/>
      <c r="G4" s="218"/>
      <c r="H4" s="218"/>
      <c r="I4" s="219" t="s">
        <v>1</v>
      </c>
      <c r="J4" s="219" t="s">
        <v>2</v>
      </c>
    </row>
    <row r="5" spans="1:10" ht="28.5" customHeight="1" thickBot="1">
      <c r="A5" s="212"/>
      <c r="B5" s="212"/>
      <c r="C5" s="212"/>
      <c r="D5" s="215"/>
      <c r="E5" s="219" t="s">
        <v>17</v>
      </c>
      <c r="F5" s="217" t="s">
        <v>21</v>
      </c>
      <c r="G5" s="227"/>
      <c r="H5" s="219" t="s">
        <v>22</v>
      </c>
      <c r="I5" s="220"/>
      <c r="J5" s="220"/>
    </row>
    <row r="6" spans="1:10" ht="172.5" customHeight="1" thickBot="1">
      <c r="A6" s="213"/>
      <c r="B6" s="213"/>
      <c r="C6" s="213"/>
      <c r="D6" s="216"/>
      <c r="E6" s="221"/>
      <c r="F6" s="58" t="s">
        <v>10</v>
      </c>
      <c r="G6" s="11" t="s">
        <v>18</v>
      </c>
      <c r="H6" s="221"/>
      <c r="I6" s="221"/>
      <c r="J6" s="221"/>
    </row>
    <row r="7" spans="1:10" ht="19.5" thickBot="1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3">
        <v>7</v>
      </c>
      <c r="H7" s="14">
        <v>8</v>
      </c>
      <c r="I7" s="15">
        <v>9</v>
      </c>
      <c r="J7" s="15">
        <v>10</v>
      </c>
    </row>
    <row r="8" spans="1:10" ht="12.75">
      <c r="A8" s="228" t="s">
        <v>50</v>
      </c>
      <c r="B8" s="229"/>
      <c r="C8" s="229"/>
      <c r="D8" s="229"/>
      <c r="E8" s="229"/>
      <c r="F8" s="229"/>
      <c r="G8" s="229"/>
      <c r="H8" s="229"/>
      <c r="I8" s="229"/>
      <c r="J8" s="230"/>
    </row>
    <row r="9" spans="1:10" ht="13.5" thickBot="1">
      <c r="A9" s="231"/>
      <c r="B9" s="232"/>
      <c r="C9" s="232"/>
      <c r="D9" s="232"/>
      <c r="E9" s="232"/>
      <c r="F9" s="232"/>
      <c r="G9" s="232"/>
      <c r="H9" s="232"/>
      <c r="I9" s="232"/>
      <c r="J9" s="233"/>
    </row>
    <row r="10" spans="1:10" ht="19.5" thickBot="1">
      <c r="A10" s="208" t="s">
        <v>30</v>
      </c>
      <c r="B10" s="209"/>
      <c r="C10" s="209"/>
      <c r="D10" s="209"/>
      <c r="E10" s="209"/>
      <c r="F10" s="209"/>
      <c r="G10" s="209"/>
      <c r="H10" s="209"/>
      <c r="I10" s="209"/>
      <c r="J10" s="234"/>
    </row>
    <row r="11" spans="1:10" ht="16.5" customHeight="1">
      <c r="A11" s="202" t="s">
        <v>31</v>
      </c>
      <c r="B11" s="203"/>
      <c r="C11" s="203"/>
      <c r="D11" s="203"/>
      <c r="E11" s="203"/>
      <c r="F11" s="203"/>
      <c r="G11" s="203"/>
      <c r="H11" s="203"/>
      <c r="I11" s="203"/>
      <c r="J11" s="204"/>
    </row>
    <row r="12" spans="1:10" ht="19.5" thickBot="1">
      <c r="A12" s="205" t="s">
        <v>32</v>
      </c>
      <c r="B12" s="206"/>
      <c r="C12" s="206"/>
      <c r="D12" s="206"/>
      <c r="E12" s="206"/>
      <c r="F12" s="206"/>
      <c r="G12" s="206"/>
      <c r="H12" s="206"/>
      <c r="I12" s="206"/>
      <c r="J12" s="207"/>
    </row>
    <row r="13" spans="1:10" ht="19.5" thickBot="1">
      <c r="A13" s="208" t="s">
        <v>3</v>
      </c>
      <c r="B13" s="209"/>
      <c r="C13" s="209"/>
      <c r="D13" s="203"/>
      <c r="E13" s="203"/>
      <c r="F13" s="203"/>
      <c r="G13" s="203"/>
      <c r="H13" s="203"/>
      <c r="I13" s="203"/>
      <c r="J13" s="204"/>
    </row>
    <row r="14" spans="1:10" ht="21.75" customHeight="1">
      <c r="A14" s="192" t="s">
        <v>87</v>
      </c>
      <c r="B14" s="182"/>
      <c r="C14" s="179" t="s">
        <v>57</v>
      </c>
      <c r="D14" s="184">
        <f>F14+F15+F16+F20+G14+G15+G16+G20+F17+F18+F19+G17+G18+G19</f>
        <v>0</v>
      </c>
      <c r="E14" s="223"/>
      <c r="F14" s="296"/>
      <c r="G14" s="200">
        <v>0</v>
      </c>
      <c r="H14" s="182"/>
      <c r="I14" s="182" t="s">
        <v>4</v>
      </c>
      <c r="J14" s="192" t="s">
        <v>67</v>
      </c>
    </row>
    <row r="15" spans="1:10" ht="10.5" customHeight="1" thickBot="1">
      <c r="A15" s="193"/>
      <c r="B15" s="195"/>
      <c r="C15" s="180"/>
      <c r="D15" s="222"/>
      <c r="E15" s="224"/>
      <c r="F15" s="297"/>
      <c r="G15" s="282"/>
      <c r="H15" s="195"/>
      <c r="I15" s="183"/>
      <c r="J15" s="225"/>
    </row>
    <row r="16" spans="1:10" ht="21" customHeight="1" hidden="1" thickBot="1">
      <c r="A16" s="193"/>
      <c r="B16" s="195"/>
      <c r="C16" s="180"/>
      <c r="D16" s="222"/>
      <c r="E16" s="224"/>
      <c r="F16" s="297"/>
      <c r="G16" s="282"/>
      <c r="H16" s="195"/>
      <c r="I16" s="182" t="s">
        <v>4</v>
      </c>
      <c r="J16" s="225"/>
    </row>
    <row r="17" spans="1:10" ht="24.75" customHeight="1" hidden="1" thickBot="1">
      <c r="A17" s="193"/>
      <c r="B17" s="195"/>
      <c r="C17" s="180"/>
      <c r="D17" s="222"/>
      <c r="E17" s="224"/>
      <c r="F17" s="297"/>
      <c r="G17" s="282"/>
      <c r="H17" s="195"/>
      <c r="I17" s="183"/>
      <c r="J17" s="225"/>
    </row>
    <row r="18" spans="1:10" ht="21" customHeight="1" hidden="1" thickBot="1">
      <c r="A18" s="193"/>
      <c r="B18" s="195"/>
      <c r="C18" s="180"/>
      <c r="D18" s="222"/>
      <c r="E18" s="224"/>
      <c r="F18" s="297"/>
      <c r="G18" s="282"/>
      <c r="H18" s="195"/>
      <c r="I18" s="182" t="s">
        <v>4</v>
      </c>
      <c r="J18" s="225"/>
    </row>
    <row r="19" spans="1:10" ht="21" customHeight="1" hidden="1" thickBot="1">
      <c r="A19" s="193"/>
      <c r="B19" s="195"/>
      <c r="C19" s="180"/>
      <c r="D19" s="222"/>
      <c r="E19" s="224"/>
      <c r="F19" s="297"/>
      <c r="G19" s="282"/>
      <c r="H19" s="195"/>
      <c r="I19" s="183"/>
      <c r="J19" s="225"/>
    </row>
    <row r="20" spans="1:10" ht="31.5" customHeight="1" thickBot="1">
      <c r="A20" s="193"/>
      <c r="B20" s="195"/>
      <c r="C20" s="180"/>
      <c r="D20" s="222"/>
      <c r="E20" s="224"/>
      <c r="F20" s="298"/>
      <c r="G20" s="201"/>
      <c r="H20" s="195"/>
      <c r="I20" s="12" t="s">
        <v>4</v>
      </c>
      <c r="J20" s="225"/>
    </row>
    <row r="21" spans="1:10" ht="24.75" customHeight="1">
      <c r="A21" s="193"/>
      <c r="B21" s="195"/>
      <c r="C21" s="179" t="s">
        <v>58</v>
      </c>
      <c r="D21" s="186">
        <f>G21</f>
        <v>240</v>
      </c>
      <c r="E21" s="224"/>
      <c r="F21" s="200"/>
      <c r="G21" s="200">
        <f>170+70</f>
        <v>240</v>
      </c>
      <c r="H21" s="195"/>
      <c r="I21" s="182" t="s">
        <v>4</v>
      </c>
      <c r="J21" s="225"/>
    </row>
    <row r="22" spans="1:10" ht="24.75" customHeight="1">
      <c r="A22" s="193"/>
      <c r="B22" s="195"/>
      <c r="C22" s="180"/>
      <c r="D22" s="197"/>
      <c r="E22" s="224"/>
      <c r="F22" s="282"/>
      <c r="G22" s="282"/>
      <c r="H22" s="195"/>
      <c r="I22" s="195"/>
      <c r="J22" s="225"/>
    </row>
    <row r="23" spans="1:10" ht="21.75" customHeight="1" hidden="1" thickBot="1">
      <c r="A23" s="193"/>
      <c r="B23" s="195"/>
      <c r="C23" s="180"/>
      <c r="D23" s="197"/>
      <c r="E23" s="224"/>
      <c r="F23" s="282"/>
      <c r="G23" s="282"/>
      <c r="H23" s="195"/>
      <c r="I23" s="195"/>
      <c r="J23" s="225"/>
    </row>
    <row r="24" spans="1:10" ht="11.25" customHeight="1" thickBot="1">
      <c r="A24" s="193"/>
      <c r="B24" s="195"/>
      <c r="C24" s="180"/>
      <c r="D24" s="197"/>
      <c r="E24" s="224"/>
      <c r="F24" s="201"/>
      <c r="G24" s="201"/>
      <c r="H24" s="195"/>
      <c r="I24" s="195"/>
      <c r="J24" s="225"/>
    </row>
    <row r="25" spans="1:10" ht="21.75" customHeight="1">
      <c r="A25" s="193"/>
      <c r="B25" s="195"/>
      <c r="C25" s="179" t="s">
        <v>59</v>
      </c>
      <c r="D25" s="186">
        <f>G25+G26+G27+G28</f>
        <v>170</v>
      </c>
      <c r="E25" s="224"/>
      <c r="F25" s="186"/>
      <c r="G25" s="200">
        <v>170</v>
      </c>
      <c r="H25" s="195"/>
      <c r="I25" s="182" t="s">
        <v>4</v>
      </c>
      <c r="J25" s="225"/>
    </row>
    <row r="26" spans="1:10" ht="85.5" customHeight="1" thickBot="1">
      <c r="A26" s="193"/>
      <c r="B26" s="195"/>
      <c r="C26" s="180"/>
      <c r="D26" s="197"/>
      <c r="E26" s="224"/>
      <c r="F26" s="197"/>
      <c r="G26" s="282"/>
      <c r="H26" s="195"/>
      <c r="I26" s="195"/>
      <c r="J26" s="225"/>
    </row>
    <row r="27" spans="1:10" ht="21.75" customHeight="1" hidden="1" thickBot="1">
      <c r="A27" s="193"/>
      <c r="B27" s="195"/>
      <c r="C27" s="180"/>
      <c r="D27" s="197"/>
      <c r="E27" s="224"/>
      <c r="F27" s="197"/>
      <c r="G27" s="282"/>
      <c r="H27" s="195"/>
      <c r="I27" s="195"/>
      <c r="J27" s="225"/>
    </row>
    <row r="28" spans="1:10" ht="54.75" customHeight="1" hidden="1" thickBot="1">
      <c r="A28" s="194"/>
      <c r="B28" s="195"/>
      <c r="C28" s="180"/>
      <c r="D28" s="197"/>
      <c r="E28" s="224"/>
      <c r="F28" s="187"/>
      <c r="G28" s="201"/>
      <c r="H28" s="183"/>
      <c r="I28" s="195"/>
      <c r="J28" s="226"/>
    </row>
    <row r="29" spans="1:10" ht="19.5" thickBot="1">
      <c r="A29" s="235" t="s">
        <v>3</v>
      </c>
      <c r="B29" s="236"/>
      <c r="C29" s="236"/>
      <c r="D29" s="236"/>
      <c r="E29" s="236"/>
      <c r="F29" s="236"/>
      <c r="G29" s="236"/>
      <c r="H29" s="236"/>
      <c r="I29" s="236"/>
      <c r="J29" s="237"/>
    </row>
    <row r="30" spans="1:10" ht="151.5" customHeight="1" thickBot="1">
      <c r="A30" s="192" t="s">
        <v>82</v>
      </c>
      <c r="B30" s="41"/>
      <c r="C30" s="79">
        <v>2017</v>
      </c>
      <c r="D30" s="91">
        <f>G30</f>
        <v>33.717</v>
      </c>
      <c r="E30" s="90"/>
      <c r="F30" s="90"/>
      <c r="G30" s="89">
        <f>48.717-15</f>
        <v>33.717</v>
      </c>
      <c r="H30" s="18"/>
      <c r="I30" s="42" t="s">
        <v>9</v>
      </c>
      <c r="J30" s="192" t="s">
        <v>68</v>
      </c>
    </row>
    <row r="31" spans="1:10" ht="186.75" customHeight="1" thickBot="1">
      <c r="A31" s="193"/>
      <c r="B31" s="33"/>
      <c r="C31" s="80">
        <v>2018</v>
      </c>
      <c r="D31" s="159">
        <f>G31</f>
        <v>80</v>
      </c>
      <c r="E31" s="160"/>
      <c r="F31" s="161"/>
      <c r="G31" s="162">
        <v>80</v>
      </c>
      <c r="H31" s="18"/>
      <c r="I31" s="42" t="s">
        <v>9</v>
      </c>
      <c r="J31" s="193"/>
    </row>
    <row r="32" spans="1:10" ht="141" customHeight="1" thickBot="1">
      <c r="A32" s="194"/>
      <c r="B32" s="34"/>
      <c r="C32" s="80">
        <v>2019</v>
      </c>
      <c r="D32" s="159">
        <f>G32</f>
        <v>80</v>
      </c>
      <c r="E32" s="160"/>
      <c r="F32" s="161"/>
      <c r="G32" s="162">
        <v>80</v>
      </c>
      <c r="H32" s="18"/>
      <c r="I32" s="45" t="s">
        <v>52</v>
      </c>
      <c r="J32" s="194"/>
    </row>
    <row r="33" spans="1:10" ht="19.5" thickBot="1">
      <c r="A33" s="235" t="s">
        <v>3</v>
      </c>
      <c r="B33" s="236"/>
      <c r="C33" s="236"/>
      <c r="D33" s="236"/>
      <c r="E33" s="236"/>
      <c r="F33" s="236"/>
      <c r="G33" s="236"/>
      <c r="H33" s="236"/>
      <c r="I33" s="236"/>
      <c r="J33" s="240"/>
    </row>
    <row r="34" spans="1:10" ht="34.5" customHeight="1" thickBot="1">
      <c r="A34" s="192" t="s">
        <v>60</v>
      </c>
      <c r="B34" s="125"/>
      <c r="C34" s="126">
        <v>2017</v>
      </c>
      <c r="D34" s="144">
        <f>G34</f>
        <v>0</v>
      </c>
      <c r="E34" s="127"/>
      <c r="F34" s="133"/>
      <c r="G34" s="162">
        <v>0</v>
      </c>
      <c r="H34" s="131"/>
      <c r="I34" s="134" t="s">
        <v>6</v>
      </c>
      <c r="J34" s="192" t="s">
        <v>70</v>
      </c>
    </row>
    <row r="35" spans="1:10" ht="29.25" customHeight="1" thickBot="1">
      <c r="A35" s="238"/>
      <c r="B35" s="135"/>
      <c r="C35" s="126">
        <v>2018</v>
      </c>
      <c r="D35" s="144">
        <f>G35</f>
        <v>15</v>
      </c>
      <c r="E35" s="127"/>
      <c r="F35" s="130"/>
      <c r="G35" s="162">
        <v>15</v>
      </c>
      <c r="H35" s="131"/>
      <c r="I35" s="132" t="s">
        <v>5</v>
      </c>
      <c r="J35" s="193"/>
    </row>
    <row r="36" spans="1:10" ht="43.5" customHeight="1" thickBot="1">
      <c r="A36" s="239"/>
      <c r="B36" s="129"/>
      <c r="C36" s="126">
        <v>2019</v>
      </c>
      <c r="D36" s="144">
        <f>G36</f>
        <v>15</v>
      </c>
      <c r="E36" s="123"/>
      <c r="F36" s="130"/>
      <c r="G36" s="162">
        <v>15</v>
      </c>
      <c r="H36" s="131"/>
      <c r="I36" s="128" t="s">
        <v>5</v>
      </c>
      <c r="J36" s="194"/>
    </row>
    <row r="37" spans="1:10" ht="19.5" thickBot="1">
      <c r="A37" s="241" t="s">
        <v>3</v>
      </c>
      <c r="B37" s="242"/>
      <c r="C37" s="242"/>
      <c r="D37" s="242"/>
      <c r="E37" s="242"/>
      <c r="F37" s="242"/>
      <c r="G37" s="242"/>
      <c r="H37" s="242"/>
      <c r="I37" s="242"/>
      <c r="J37" s="243"/>
    </row>
    <row r="38" spans="1:10" ht="46.5" customHeight="1">
      <c r="A38" s="277" t="s">
        <v>61</v>
      </c>
      <c r="B38" s="182"/>
      <c r="C38" s="244">
        <v>2017</v>
      </c>
      <c r="D38" s="186">
        <f>G38</f>
        <v>0</v>
      </c>
      <c r="E38" s="200"/>
      <c r="F38" s="200"/>
      <c r="G38" s="200">
        <v>0</v>
      </c>
      <c r="H38" s="182"/>
      <c r="I38" s="182" t="s">
        <v>4</v>
      </c>
      <c r="J38" s="192" t="s">
        <v>71</v>
      </c>
    </row>
    <row r="39" spans="1:10" ht="44.25" customHeight="1" thickBot="1">
      <c r="A39" s="278"/>
      <c r="B39" s="195"/>
      <c r="C39" s="245"/>
      <c r="D39" s="187"/>
      <c r="E39" s="201"/>
      <c r="F39" s="201"/>
      <c r="G39" s="201"/>
      <c r="H39" s="183"/>
      <c r="I39" s="183"/>
      <c r="J39" s="193"/>
    </row>
    <row r="40" spans="1:10" ht="54.75" customHeight="1">
      <c r="A40" s="278"/>
      <c r="B40" s="195"/>
      <c r="C40" s="244">
        <v>2018</v>
      </c>
      <c r="D40" s="186">
        <f>G40</f>
        <v>95</v>
      </c>
      <c r="E40" s="200"/>
      <c r="F40" s="200"/>
      <c r="G40" s="200">
        <v>95</v>
      </c>
      <c r="H40" s="182"/>
      <c r="I40" s="182" t="s">
        <v>4</v>
      </c>
      <c r="J40" s="193"/>
    </row>
    <row r="41" spans="1:10" ht="25.5" customHeight="1" thickBot="1">
      <c r="A41" s="278"/>
      <c r="B41" s="195"/>
      <c r="C41" s="251"/>
      <c r="D41" s="187"/>
      <c r="E41" s="201"/>
      <c r="F41" s="201"/>
      <c r="G41" s="201"/>
      <c r="H41" s="183"/>
      <c r="I41" s="183"/>
      <c r="J41" s="193"/>
    </row>
    <row r="42" spans="1:10" ht="96" customHeight="1" thickBot="1">
      <c r="A42" s="279"/>
      <c r="B42" s="183"/>
      <c r="C42" s="80">
        <v>2019</v>
      </c>
      <c r="D42" s="119">
        <f>G42</f>
        <v>95</v>
      </c>
      <c r="E42" s="124"/>
      <c r="F42" s="115"/>
      <c r="G42" s="115">
        <v>95</v>
      </c>
      <c r="H42" s="37"/>
      <c r="I42" s="105" t="s">
        <v>4</v>
      </c>
      <c r="J42" s="194"/>
    </row>
    <row r="43" spans="1:10" ht="69" customHeight="1" thickBot="1">
      <c r="A43" s="192" t="s">
        <v>62</v>
      </c>
      <c r="B43" s="182"/>
      <c r="C43" s="82">
        <v>2017</v>
      </c>
      <c r="D43" s="93">
        <f>G43</f>
        <v>0</v>
      </c>
      <c r="E43" s="92"/>
      <c r="F43" s="90"/>
      <c r="G43" s="124">
        <v>0</v>
      </c>
      <c r="H43" s="18"/>
      <c r="I43" s="17" t="s">
        <v>6</v>
      </c>
      <c r="J43" s="192" t="s">
        <v>69</v>
      </c>
    </row>
    <row r="44" spans="1:10" ht="69" customHeight="1" thickBot="1">
      <c r="A44" s="193"/>
      <c r="B44" s="195"/>
      <c r="C44" s="82">
        <v>2018</v>
      </c>
      <c r="D44" s="93">
        <f>G44</f>
        <v>60</v>
      </c>
      <c r="E44" s="90"/>
      <c r="F44" s="90"/>
      <c r="G44" s="124">
        <v>60</v>
      </c>
      <c r="H44" s="18"/>
      <c r="I44" s="35"/>
      <c r="J44" s="193"/>
    </row>
    <row r="45" spans="1:10" ht="69" customHeight="1" thickBot="1">
      <c r="A45" s="194"/>
      <c r="B45" s="183"/>
      <c r="C45" s="82">
        <v>2019</v>
      </c>
      <c r="D45" s="93">
        <f>G45</f>
        <v>60</v>
      </c>
      <c r="E45" s="90"/>
      <c r="F45" s="90"/>
      <c r="G45" s="124">
        <v>60</v>
      </c>
      <c r="H45" s="18"/>
      <c r="I45" s="35"/>
      <c r="J45" s="194"/>
    </row>
    <row r="46" spans="1:10" ht="19.5" thickBot="1">
      <c r="A46" s="19" t="s">
        <v>3</v>
      </c>
      <c r="B46" s="21"/>
      <c r="C46" s="21"/>
      <c r="D46" s="21"/>
      <c r="E46" s="21"/>
      <c r="F46" s="21"/>
      <c r="G46" s="21"/>
      <c r="H46" s="21"/>
      <c r="I46" s="21"/>
      <c r="J46" s="39"/>
    </row>
    <row r="47" spans="1:10" ht="34.5" customHeight="1">
      <c r="A47" s="192" t="s">
        <v>63</v>
      </c>
      <c r="B47" s="32"/>
      <c r="C47" s="179">
        <v>2017</v>
      </c>
      <c r="D47" s="186">
        <f>G47</f>
        <v>0</v>
      </c>
      <c r="E47" s="186"/>
      <c r="F47" s="186"/>
      <c r="G47" s="200">
        <v>0</v>
      </c>
      <c r="H47" s="190"/>
      <c r="I47" s="294" t="s">
        <v>5</v>
      </c>
      <c r="J47" s="192" t="s">
        <v>72</v>
      </c>
    </row>
    <row r="48" spans="1:10" ht="0.75" customHeight="1" thickBot="1">
      <c r="A48" s="193"/>
      <c r="B48" s="43"/>
      <c r="C48" s="181"/>
      <c r="D48" s="187"/>
      <c r="E48" s="187"/>
      <c r="F48" s="187"/>
      <c r="G48" s="201"/>
      <c r="H48" s="191"/>
      <c r="I48" s="295"/>
      <c r="J48" s="193"/>
    </row>
    <row r="49" spans="1:10" ht="33" customHeight="1" thickBot="1">
      <c r="A49" s="193"/>
      <c r="B49" s="43"/>
      <c r="C49" s="81">
        <v>2018</v>
      </c>
      <c r="D49" s="119">
        <f>G49</f>
        <v>70</v>
      </c>
      <c r="E49" s="120"/>
      <c r="F49" s="120"/>
      <c r="G49" s="163">
        <v>70</v>
      </c>
      <c r="H49" s="18"/>
      <c r="I49" s="57" t="s">
        <v>5</v>
      </c>
      <c r="J49" s="193"/>
    </row>
    <row r="50" spans="1:10" ht="46.5" customHeight="1" thickBot="1">
      <c r="A50" s="194"/>
      <c r="B50" s="38"/>
      <c r="C50" s="81">
        <v>2019</v>
      </c>
      <c r="D50" s="144">
        <f>G50</f>
        <v>70</v>
      </c>
      <c r="E50" s="120"/>
      <c r="F50" s="120"/>
      <c r="G50" s="163">
        <v>70</v>
      </c>
      <c r="H50" s="18"/>
      <c r="I50" s="57" t="s">
        <v>5</v>
      </c>
      <c r="J50" s="194"/>
    </row>
    <row r="51" spans="1:10" ht="39" customHeight="1" thickBot="1">
      <c r="A51" s="264" t="s">
        <v>64</v>
      </c>
      <c r="B51" s="267"/>
      <c r="C51" s="84">
        <v>2017</v>
      </c>
      <c r="D51" s="121">
        <f>F51</f>
        <v>0</v>
      </c>
      <c r="E51" s="141"/>
      <c r="F51" s="115">
        <v>0</v>
      </c>
      <c r="G51" s="122"/>
      <c r="H51" s="47"/>
      <c r="I51" s="35" t="s">
        <v>29</v>
      </c>
      <c r="J51" s="192" t="s">
        <v>73</v>
      </c>
    </row>
    <row r="52" spans="1:10" ht="41.25" customHeight="1" thickBot="1">
      <c r="A52" s="265"/>
      <c r="B52" s="268"/>
      <c r="C52" s="80">
        <v>2018</v>
      </c>
      <c r="D52" s="121">
        <f>F52</f>
        <v>50</v>
      </c>
      <c r="E52" s="141"/>
      <c r="F52" s="137">
        <v>50</v>
      </c>
      <c r="G52" s="140"/>
      <c r="H52" s="139"/>
      <c r="I52" s="12"/>
      <c r="J52" s="193"/>
    </row>
    <row r="53" spans="1:10" ht="39" customHeight="1" thickBot="1">
      <c r="A53" s="266"/>
      <c r="B53" s="269"/>
      <c r="C53" s="80">
        <v>2019</v>
      </c>
      <c r="D53" s="138">
        <f>F53</f>
        <v>50</v>
      </c>
      <c r="E53" s="115"/>
      <c r="F53" s="137">
        <v>50</v>
      </c>
      <c r="G53" s="140"/>
      <c r="H53" s="139"/>
      <c r="I53" s="12"/>
      <c r="J53" s="194"/>
    </row>
    <row r="54" spans="1:10" ht="20.25" customHeight="1" thickBot="1">
      <c r="A54" s="40" t="s">
        <v>3</v>
      </c>
      <c r="B54" s="36"/>
      <c r="C54" s="22"/>
      <c r="D54" s="35"/>
      <c r="E54" s="21"/>
      <c r="F54" s="21"/>
      <c r="G54" s="22"/>
      <c r="H54" s="44"/>
      <c r="I54" s="22"/>
      <c r="J54" s="23"/>
    </row>
    <row r="55" spans="1:10" ht="24.75" customHeight="1" thickBot="1">
      <c r="A55" s="192" t="s">
        <v>65</v>
      </c>
      <c r="B55" s="190"/>
      <c r="C55" s="179">
        <v>2017</v>
      </c>
      <c r="D55" s="196">
        <f>G55</f>
        <v>68.241</v>
      </c>
      <c r="E55" s="90"/>
      <c r="F55" s="96"/>
      <c r="G55" s="148">
        <f>G56+G57+G58+G59+G60+G61</f>
        <v>68.241</v>
      </c>
      <c r="H55" s="20"/>
      <c r="I55" s="12"/>
      <c r="J55" s="192" t="s">
        <v>74</v>
      </c>
    </row>
    <row r="56" spans="1:10" ht="39.75" customHeight="1" thickBot="1">
      <c r="A56" s="193"/>
      <c r="B56" s="276"/>
      <c r="C56" s="180"/>
      <c r="D56" s="198"/>
      <c r="E56" s="92"/>
      <c r="F56" s="93"/>
      <c r="G56" s="108">
        <v>0</v>
      </c>
      <c r="H56" s="18"/>
      <c r="I56" s="17" t="s">
        <v>14</v>
      </c>
      <c r="J56" s="193"/>
    </row>
    <row r="57" spans="1:10" ht="39.75" customHeight="1" thickBot="1">
      <c r="A57" s="193"/>
      <c r="B57" s="276"/>
      <c r="C57" s="180"/>
      <c r="D57" s="198"/>
      <c r="E57" s="95"/>
      <c r="F57" s="90"/>
      <c r="G57" s="118">
        <v>12.627</v>
      </c>
      <c r="H57" s="46"/>
      <c r="I57" s="17" t="s">
        <v>23</v>
      </c>
      <c r="J57" s="193"/>
    </row>
    <row r="58" spans="1:10" ht="39.75" customHeight="1" thickBot="1">
      <c r="A58" s="193"/>
      <c r="B58" s="276"/>
      <c r="C58" s="180"/>
      <c r="D58" s="198"/>
      <c r="E58" s="95"/>
      <c r="F58" s="90"/>
      <c r="G58" s="118">
        <v>12.627</v>
      </c>
      <c r="H58" s="46"/>
      <c r="I58" s="17" t="s">
        <v>37</v>
      </c>
      <c r="J58" s="193"/>
    </row>
    <row r="59" spans="1:10" ht="39.75" customHeight="1" thickBot="1">
      <c r="A59" s="193"/>
      <c r="B59" s="276"/>
      <c r="C59" s="180"/>
      <c r="D59" s="198"/>
      <c r="E59" s="95"/>
      <c r="F59" s="90"/>
      <c r="G59" s="118">
        <v>12.627</v>
      </c>
      <c r="H59" s="46"/>
      <c r="I59" s="17" t="s">
        <v>19</v>
      </c>
      <c r="J59" s="193"/>
    </row>
    <row r="60" spans="1:10" ht="39.75" customHeight="1" thickBot="1">
      <c r="A60" s="193"/>
      <c r="B60" s="276"/>
      <c r="C60" s="180"/>
      <c r="D60" s="198"/>
      <c r="E60" s="95"/>
      <c r="F60" s="90"/>
      <c r="G60" s="118">
        <v>15.18</v>
      </c>
      <c r="H60" s="46"/>
      <c r="I60" s="17" t="s">
        <v>38</v>
      </c>
      <c r="J60" s="193"/>
    </row>
    <row r="61" spans="1:10" ht="39.75" customHeight="1" thickBot="1">
      <c r="A61" s="193"/>
      <c r="B61" s="276"/>
      <c r="C61" s="181"/>
      <c r="D61" s="199"/>
      <c r="E61" s="95"/>
      <c r="F61" s="90"/>
      <c r="G61" s="118">
        <v>15.18</v>
      </c>
      <c r="H61" s="46"/>
      <c r="I61" s="17" t="s">
        <v>39</v>
      </c>
      <c r="J61" s="193"/>
    </row>
    <row r="62" spans="1:10" ht="33" customHeight="1" thickBot="1">
      <c r="A62" s="193"/>
      <c r="B62" s="276"/>
      <c r="C62" s="179">
        <v>2018</v>
      </c>
      <c r="D62" s="196">
        <f>G62</f>
        <v>113.38499999999999</v>
      </c>
      <c r="E62" s="95"/>
      <c r="F62" s="147"/>
      <c r="G62" s="149">
        <f>G63+G64+G65+G66+G67+G68</f>
        <v>113.38499999999999</v>
      </c>
      <c r="H62" s="46"/>
      <c r="I62" s="17"/>
      <c r="J62" s="193"/>
    </row>
    <row r="63" spans="1:10" ht="41.25" customHeight="1" thickBot="1">
      <c r="A63" s="193"/>
      <c r="B63" s="276"/>
      <c r="C63" s="180"/>
      <c r="D63" s="197"/>
      <c r="E63" s="88"/>
      <c r="F63" s="93"/>
      <c r="G63" s="108">
        <v>29.964</v>
      </c>
      <c r="H63" s="46"/>
      <c r="I63" s="17" t="s">
        <v>14</v>
      </c>
      <c r="J63" s="193"/>
    </row>
    <row r="64" spans="1:10" ht="30" customHeight="1" thickBot="1">
      <c r="A64" s="193"/>
      <c r="B64" s="276"/>
      <c r="C64" s="180"/>
      <c r="D64" s="197"/>
      <c r="E64" s="88"/>
      <c r="F64" s="83"/>
      <c r="G64" s="168">
        <v>12.627</v>
      </c>
      <c r="H64" s="46"/>
      <c r="I64" s="17" t="s">
        <v>23</v>
      </c>
      <c r="J64" s="193"/>
    </row>
    <row r="65" spans="1:10" ht="30.75" customHeight="1" thickBot="1">
      <c r="A65" s="193"/>
      <c r="B65" s="276"/>
      <c r="C65" s="180"/>
      <c r="D65" s="197"/>
      <c r="E65" s="88"/>
      <c r="F65" s="83"/>
      <c r="G65" s="168">
        <v>12.627</v>
      </c>
      <c r="H65" s="46"/>
      <c r="I65" s="17" t="s">
        <v>37</v>
      </c>
      <c r="J65" s="193"/>
    </row>
    <row r="66" spans="1:10" ht="32.25" customHeight="1" thickBot="1">
      <c r="A66" s="193"/>
      <c r="B66" s="276"/>
      <c r="C66" s="180"/>
      <c r="D66" s="197"/>
      <c r="E66" s="88"/>
      <c r="F66" s="83"/>
      <c r="G66" s="168">
        <v>12.627</v>
      </c>
      <c r="H66" s="46"/>
      <c r="I66" s="17" t="s">
        <v>19</v>
      </c>
      <c r="J66" s="193"/>
    </row>
    <row r="67" spans="1:10" ht="32.25" customHeight="1" thickBot="1">
      <c r="A67" s="193"/>
      <c r="B67" s="276"/>
      <c r="C67" s="180"/>
      <c r="D67" s="197"/>
      <c r="E67" s="88"/>
      <c r="F67" s="83"/>
      <c r="G67" s="168">
        <v>30.36</v>
      </c>
      <c r="H67" s="46"/>
      <c r="I67" s="17" t="s">
        <v>38</v>
      </c>
      <c r="J67" s="193"/>
    </row>
    <row r="68" spans="1:10" ht="30" customHeight="1" thickBot="1">
      <c r="A68" s="193"/>
      <c r="B68" s="276"/>
      <c r="C68" s="180"/>
      <c r="D68" s="197"/>
      <c r="E68" s="88"/>
      <c r="F68" s="83"/>
      <c r="G68" s="168">
        <v>15.18</v>
      </c>
      <c r="H68" s="46"/>
      <c r="I68" s="17" t="s">
        <v>39</v>
      </c>
      <c r="J68" s="193"/>
    </row>
    <row r="69" spans="1:10" ht="27.75" customHeight="1" thickBot="1">
      <c r="A69" s="193"/>
      <c r="B69" s="276"/>
      <c r="C69" s="179">
        <v>2019</v>
      </c>
      <c r="D69" s="196">
        <f>G69</f>
        <v>113.38499999999999</v>
      </c>
      <c r="E69" s="88"/>
      <c r="F69" s="83"/>
      <c r="G69" s="149">
        <f>G70+G71+G72+G73+G74+G75</f>
        <v>113.38499999999999</v>
      </c>
      <c r="H69" s="46"/>
      <c r="I69" s="17"/>
      <c r="J69" s="193"/>
    </row>
    <row r="70" spans="1:10" ht="39" customHeight="1" thickBot="1">
      <c r="A70" s="193"/>
      <c r="B70" s="276"/>
      <c r="C70" s="180"/>
      <c r="D70" s="198"/>
      <c r="E70" s="94"/>
      <c r="F70" s="94"/>
      <c r="G70" s="108">
        <v>29.964</v>
      </c>
      <c r="H70" s="46"/>
      <c r="I70" s="17" t="s">
        <v>14</v>
      </c>
      <c r="J70" s="193"/>
    </row>
    <row r="71" spans="1:10" ht="32.25" customHeight="1" thickBot="1">
      <c r="A71" s="193"/>
      <c r="B71" s="276"/>
      <c r="C71" s="180"/>
      <c r="D71" s="198"/>
      <c r="E71" s="94"/>
      <c r="F71" s="94"/>
      <c r="G71" s="168">
        <v>12.627</v>
      </c>
      <c r="H71" s="46"/>
      <c r="I71" s="17" t="s">
        <v>23</v>
      </c>
      <c r="J71" s="193"/>
    </row>
    <row r="72" spans="1:10" ht="33.75" customHeight="1" thickBot="1">
      <c r="A72" s="193"/>
      <c r="B72" s="276"/>
      <c r="C72" s="180"/>
      <c r="D72" s="198"/>
      <c r="E72" s="94"/>
      <c r="F72" s="94"/>
      <c r="G72" s="168">
        <v>12.627</v>
      </c>
      <c r="H72" s="46"/>
      <c r="I72" s="17" t="s">
        <v>37</v>
      </c>
      <c r="J72" s="193"/>
    </row>
    <row r="73" spans="1:10" ht="31.5" customHeight="1" thickBot="1">
      <c r="A73" s="193"/>
      <c r="B73" s="276"/>
      <c r="C73" s="180"/>
      <c r="D73" s="198"/>
      <c r="E73" s="94"/>
      <c r="F73" s="94"/>
      <c r="G73" s="168">
        <v>12.627</v>
      </c>
      <c r="H73" s="46"/>
      <c r="I73" s="17" t="s">
        <v>19</v>
      </c>
      <c r="J73" s="193"/>
    </row>
    <row r="74" spans="1:10" ht="35.25" customHeight="1" thickBot="1">
      <c r="A74" s="193"/>
      <c r="B74" s="276"/>
      <c r="C74" s="180"/>
      <c r="D74" s="198"/>
      <c r="E74" s="94"/>
      <c r="F74" s="94"/>
      <c r="G74" s="168">
        <v>30.36</v>
      </c>
      <c r="H74" s="46"/>
      <c r="I74" s="17" t="s">
        <v>38</v>
      </c>
      <c r="J74" s="193"/>
    </row>
    <row r="75" spans="1:10" ht="33.75" customHeight="1" thickBot="1">
      <c r="A75" s="194"/>
      <c r="B75" s="191"/>
      <c r="C75" s="181"/>
      <c r="D75" s="199"/>
      <c r="E75" s="94"/>
      <c r="F75" s="94"/>
      <c r="G75" s="168">
        <v>15.18</v>
      </c>
      <c r="H75" s="46"/>
      <c r="I75" s="17" t="s">
        <v>39</v>
      </c>
      <c r="J75" s="194"/>
    </row>
    <row r="76" spans="1:10" ht="36" customHeight="1" thickBot="1">
      <c r="A76" s="246" t="s">
        <v>102</v>
      </c>
      <c r="B76" s="176"/>
      <c r="C76" s="80">
        <v>2017</v>
      </c>
      <c r="D76" s="172">
        <f>F76+G76</f>
        <v>170.2</v>
      </c>
      <c r="E76" s="93"/>
      <c r="F76" s="117">
        <v>155.2</v>
      </c>
      <c r="G76" s="175">
        <v>15</v>
      </c>
      <c r="H76" s="20"/>
      <c r="I76" s="12" t="s">
        <v>51</v>
      </c>
      <c r="J76" s="192" t="s">
        <v>75</v>
      </c>
    </row>
    <row r="77" spans="1:10" ht="38.25" customHeight="1" thickBot="1">
      <c r="A77" s="247"/>
      <c r="B77" s="177"/>
      <c r="C77" s="78">
        <v>2018</v>
      </c>
      <c r="D77" s="146"/>
      <c r="E77" s="93"/>
      <c r="F77" s="117"/>
      <c r="G77" s="114"/>
      <c r="H77" s="20"/>
      <c r="I77" s="12" t="s">
        <v>51</v>
      </c>
      <c r="J77" s="193"/>
    </row>
    <row r="78" spans="1:10" ht="61.5" customHeight="1" thickBot="1">
      <c r="A78" s="248"/>
      <c r="B78" s="178"/>
      <c r="C78" s="78">
        <v>2019</v>
      </c>
      <c r="D78" s="146"/>
      <c r="E78" s="93"/>
      <c r="F78" s="117"/>
      <c r="G78" s="145"/>
      <c r="H78" s="20"/>
      <c r="I78" s="12" t="s">
        <v>51</v>
      </c>
      <c r="J78" s="194"/>
    </row>
    <row r="79" spans="1:10" ht="61.5" customHeight="1">
      <c r="A79" s="166" t="s">
        <v>83</v>
      </c>
      <c r="B79" s="176"/>
      <c r="C79" s="179">
        <v>2017</v>
      </c>
      <c r="D79" s="184">
        <f>60+20+20</f>
        <v>100</v>
      </c>
      <c r="E79" s="186"/>
      <c r="F79" s="188"/>
      <c r="G79" s="188">
        <v>60</v>
      </c>
      <c r="H79" s="190"/>
      <c r="I79" s="182" t="s">
        <v>80</v>
      </c>
      <c r="J79" s="157"/>
    </row>
    <row r="80" spans="1:10" ht="52.5" customHeight="1" thickBot="1">
      <c r="A80" s="165" t="s">
        <v>84</v>
      </c>
      <c r="B80" s="177"/>
      <c r="C80" s="180"/>
      <c r="D80" s="185"/>
      <c r="E80" s="187"/>
      <c r="F80" s="189"/>
      <c r="G80" s="189"/>
      <c r="H80" s="191"/>
      <c r="I80" s="183"/>
      <c r="J80" s="157"/>
    </row>
    <row r="81" spans="1:10" ht="35.25" customHeight="1" thickBot="1">
      <c r="A81" s="165" t="s">
        <v>85</v>
      </c>
      <c r="B81" s="177"/>
      <c r="C81" s="180"/>
      <c r="D81" s="146"/>
      <c r="E81" s="93"/>
      <c r="F81" s="117"/>
      <c r="G81" s="167">
        <v>20</v>
      </c>
      <c r="H81" s="20"/>
      <c r="I81" s="182" t="s">
        <v>4</v>
      </c>
      <c r="J81" s="157"/>
    </row>
    <row r="82" spans="1:10" ht="49.5" customHeight="1" thickBot="1">
      <c r="A82" s="165" t="s">
        <v>86</v>
      </c>
      <c r="B82" s="178"/>
      <c r="C82" s="181"/>
      <c r="D82" s="146"/>
      <c r="E82" s="93"/>
      <c r="F82" s="117"/>
      <c r="G82" s="167">
        <v>20</v>
      </c>
      <c r="H82" s="20"/>
      <c r="I82" s="183"/>
      <c r="J82" s="157"/>
    </row>
    <row r="83" spans="1:10" ht="27.75" customHeight="1" thickBot="1">
      <c r="A83" s="291" t="s">
        <v>66</v>
      </c>
      <c r="B83" s="176"/>
      <c r="C83" s="80">
        <v>2017</v>
      </c>
      <c r="D83" s="169">
        <f>F83+G83</f>
        <v>372.15799999999996</v>
      </c>
      <c r="E83" s="93"/>
      <c r="F83" s="117">
        <f>F51+F76</f>
        <v>155.2</v>
      </c>
      <c r="G83" s="114">
        <f>G14+G30+G34+G38+G43+G47+D79+G55+G76</f>
        <v>216.95799999999997</v>
      </c>
      <c r="H83" s="20"/>
      <c r="I83" s="12"/>
      <c r="J83" s="182"/>
    </row>
    <row r="84" spans="1:10" ht="32.25" customHeight="1" thickBot="1">
      <c r="A84" s="292"/>
      <c r="B84" s="177"/>
      <c r="C84" s="80">
        <v>2018</v>
      </c>
      <c r="D84" s="169">
        <f>F84+G84</f>
        <v>723.385</v>
      </c>
      <c r="E84" s="93"/>
      <c r="F84" s="117">
        <f>F52</f>
        <v>50</v>
      </c>
      <c r="G84" s="114">
        <f>G21+G31+G35+G40++G44+G49+G62</f>
        <v>673.385</v>
      </c>
      <c r="H84" s="20"/>
      <c r="I84" s="12"/>
      <c r="J84" s="195"/>
    </row>
    <row r="85" spans="1:10" ht="29.25" customHeight="1" thickBot="1">
      <c r="A85" s="293"/>
      <c r="B85" s="178"/>
      <c r="C85" s="80">
        <v>2019</v>
      </c>
      <c r="D85" s="169">
        <f>F85+G85</f>
        <v>653.385</v>
      </c>
      <c r="E85" s="93"/>
      <c r="F85" s="117">
        <f>F53</f>
        <v>50</v>
      </c>
      <c r="G85" s="114">
        <f>G25+G32+G36+G42+G45+G50+G69</f>
        <v>603.385</v>
      </c>
      <c r="H85" s="20"/>
      <c r="I85" s="12"/>
      <c r="J85" s="183"/>
    </row>
    <row r="86" spans="1:10" ht="37.5" customHeight="1" thickBot="1">
      <c r="A86" s="252" t="s">
        <v>34</v>
      </c>
      <c r="B86" s="253"/>
      <c r="C86" s="253"/>
      <c r="D86" s="253"/>
      <c r="E86" s="253"/>
      <c r="F86" s="253"/>
      <c r="G86" s="253"/>
      <c r="H86" s="253"/>
      <c r="I86" s="253"/>
      <c r="J86" s="254"/>
    </row>
    <row r="87" spans="1:10" ht="18.75" customHeight="1" thickBot="1">
      <c r="A87" s="280" t="s">
        <v>15</v>
      </c>
      <c r="B87" s="281"/>
      <c r="C87" s="281"/>
      <c r="D87" s="281"/>
      <c r="E87" s="281"/>
      <c r="F87" s="281"/>
      <c r="G87" s="281"/>
      <c r="H87" s="281"/>
      <c r="I87" s="16"/>
      <c r="J87" s="10"/>
    </row>
    <row r="88" spans="1:10" ht="18" customHeight="1" thickBot="1">
      <c r="A88" s="273" t="s">
        <v>7</v>
      </c>
      <c r="B88" s="274"/>
      <c r="C88" s="274"/>
      <c r="D88" s="274"/>
      <c r="E88" s="274"/>
      <c r="F88" s="274"/>
      <c r="G88" s="274"/>
      <c r="H88" s="275"/>
      <c r="I88" s="24"/>
      <c r="J88" s="16"/>
    </row>
    <row r="89" spans="1:10" ht="19.5" customHeight="1" thickBot="1">
      <c r="A89" s="249" t="s">
        <v>8</v>
      </c>
      <c r="B89" s="250"/>
      <c r="C89" s="250"/>
      <c r="D89" s="250"/>
      <c r="E89" s="250"/>
      <c r="F89" s="250"/>
      <c r="G89" s="250"/>
      <c r="H89" s="250"/>
      <c r="I89" s="11"/>
      <c r="J89" s="16"/>
    </row>
    <row r="90" spans="1:10" ht="18.75" customHeight="1" thickBot="1">
      <c r="A90" s="8" t="s">
        <v>3</v>
      </c>
      <c r="B90" s="9"/>
      <c r="C90" s="5"/>
      <c r="D90" s="5"/>
      <c r="E90" s="5"/>
      <c r="F90" s="5"/>
      <c r="G90" s="5"/>
      <c r="H90" s="6"/>
      <c r="I90" s="10"/>
      <c r="J90" s="6"/>
    </row>
    <row r="91" spans="1:10" ht="36.75" customHeight="1" thickBot="1">
      <c r="A91" s="289" t="s">
        <v>43</v>
      </c>
      <c r="B91" s="54" t="s">
        <v>97</v>
      </c>
      <c r="C91" s="303">
        <v>2017</v>
      </c>
      <c r="D91" s="151">
        <f>F91+G91</f>
        <v>13550.250000000002</v>
      </c>
      <c r="E91" s="97"/>
      <c r="F91" s="98"/>
      <c r="G91" s="151">
        <f>G95+G96+G97+G98+G99</f>
        <v>13550.250000000002</v>
      </c>
      <c r="H91" s="16"/>
      <c r="I91" s="25" t="s">
        <v>96</v>
      </c>
      <c r="J91" s="7"/>
    </row>
    <row r="92" spans="1:10" ht="61.5" customHeight="1" thickBot="1">
      <c r="A92" s="290"/>
      <c r="B92" s="54" t="s">
        <v>98</v>
      </c>
      <c r="C92" s="304"/>
      <c r="D92" s="154">
        <f>G92</f>
        <v>19000</v>
      </c>
      <c r="E92" s="97"/>
      <c r="F92" s="102"/>
      <c r="G92" s="151">
        <f>G100</f>
        <v>19000</v>
      </c>
      <c r="H92" s="60"/>
      <c r="I92" s="25" t="s">
        <v>11</v>
      </c>
      <c r="J92" s="7"/>
    </row>
    <row r="93" spans="1:10" ht="22.5" customHeight="1" thickBot="1">
      <c r="A93" s="290"/>
      <c r="B93" s="59" t="s">
        <v>99</v>
      </c>
      <c r="C93" s="142">
        <v>2018</v>
      </c>
      <c r="D93" s="153">
        <f>G93+E93+F93</f>
        <v>12000</v>
      </c>
      <c r="E93" s="102"/>
      <c r="F93" s="100"/>
      <c r="G93" s="152">
        <v>12000</v>
      </c>
      <c r="H93" s="60"/>
      <c r="I93" s="25" t="s">
        <v>11</v>
      </c>
      <c r="J93" s="7"/>
    </row>
    <row r="94" spans="1:10" ht="21.75" customHeight="1" thickBot="1">
      <c r="A94" s="299"/>
      <c r="B94" s="59" t="s">
        <v>99</v>
      </c>
      <c r="C94" s="85">
        <v>2019</v>
      </c>
      <c r="D94" s="154">
        <f>G94</f>
        <v>12000</v>
      </c>
      <c r="E94" s="99"/>
      <c r="F94" s="101"/>
      <c r="G94" s="152">
        <v>12000</v>
      </c>
      <c r="H94" s="60"/>
      <c r="I94" s="25" t="s">
        <v>11</v>
      </c>
      <c r="J94" s="7"/>
    </row>
    <row r="95" spans="1:10" ht="39.75" customHeight="1" thickBot="1">
      <c r="A95" s="305" t="s">
        <v>91</v>
      </c>
      <c r="B95" s="59" t="s">
        <v>92</v>
      </c>
      <c r="C95" s="303">
        <v>2017</v>
      </c>
      <c r="D95" s="173">
        <f aca="true" t="shared" si="0" ref="D95:D100">E95+F95+G95</f>
        <v>9034.35</v>
      </c>
      <c r="E95" s="99"/>
      <c r="F95" s="101"/>
      <c r="G95" s="148">
        <v>9034.35</v>
      </c>
      <c r="H95" s="60"/>
      <c r="I95" s="25" t="s">
        <v>11</v>
      </c>
      <c r="J95" s="7"/>
    </row>
    <row r="96" spans="1:10" ht="33.75" customHeight="1" thickBot="1">
      <c r="A96" s="306"/>
      <c r="B96" s="25" t="s">
        <v>92</v>
      </c>
      <c r="C96" s="304"/>
      <c r="D96" s="173">
        <f t="shared" si="0"/>
        <v>147.1</v>
      </c>
      <c r="E96" s="99"/>
      <c r="F96" s="101"/>
      <c r="G96" s="148">
        <v>147.1</v>
      </c>
      <c r="H96" s="60"/>
      <c r="I96" s="25" t="s">
        <v>4</v>
      </c>
      <c r="J96" s="7"/>
    </row>
    <row r="97" spans="1:10" ht="30" customHeight="1" thickBot="1">
      <c r="A97" s="289" t="s">
        <v>93</v>
      </c>
      <c r="B97" s="25" t="s">
        <v>92</v>
      </c>
      <c r="C97" s="303">
        <v>2017</v>
      </c>
      <c r="D97" s="173">
        <f t="shared" si="0"/>
        <v>839.95</v>
      </c>
      <c r="E97" s="99"/>
      <c r="F97" s="101"/>
      <c r="G97" s="148">
        <v>839.95</v>
      </c>
      <c r="H97" s="60"/>
      <c r="I97" s="25" t="s">
        <v>11</v>
      </c>
      <c r="J97" s="7"/>
    </row>
    <row r="98" spans="1:10" ht="31.5" customHeight="1" thickBot="1">
      <c r="A98" s="299"/>
      <c r="B98" s="25" t="s">
        <v>92</v>
      </c>
      <c r="C98" s="304"/>
      <c r="D98" s="173">
        <f t="shared" si="0"/>
        <v>92.37</v>
      </c>
      <c r="E98" s="99"/>
      <c r="F98" s="101"/>
      <c r="G98" s="148">
        <v>92.37</v>
      </c>
      <c r="H98" s="60"/>
      <c r="I98" s="25" t="s">
        <v>4</v>
      </c>
      <c r="J98" s="7"/>
    </row>
    <row r="99" spans="1:10" ht="36.75" customHeight="1" thickBot="1">
      <c r="A99" s="289" t="s">
        <v>94</v>
      </c>
      <c r="B99" s="25" t="s">
        <v>92</v>
      </c>
      <c r="C99" s="85"/>
      <c r="D99" s="154">
        <f t="shared" si="0"/>
        <v>3436.48</v>
      </c>
      <c r="E99" s="99"/>
      <c r="F99" s="101"/>
      <c r="G99" s="148">
        <v>3436.48</v>
      </c>
      <c r="H99" s="60"/>
      <c r="I99" s="289" t="s">
        <v>11</v>
      </c>
      <c r="J99" s="7"/>
    </row>
    <row r="100" spans="1:10" ht="43.5" customHeight="1" thickBot="1">
      <c r="A100" s="290"/>
      <c r="B100" s="25" t="s">
        <v>95</v>
      </c>
      <c r="C100" s="85"/>
      <c r="D100" s="154">
        <f t="shared" si="0"/>
        <v>19000</v>
      </c>
      <c r="E100" s="99"/>
      <c r="F100" s="101"/>
      <c r="G100" s="152">
        <v>19000</v>
      </c>
      <c r="H100" s="60"/>
      <c r="I100" s="299"/>
      <c r="J100" s="7"/>
    </row>
    <row r="101" spans="1:10" ht="40.5" customHeight="1" thickBot="1">
      <c r="A101" s="299"/>
      <c r="B101" s="25" t="s">
        <v>92</v>
      </c>
      <c r="C101" s="85"/>
      <c r="D101" s="152">
        <v>0</v>
      </c>
      <c r="E101" s="171"/>
      <c r="F101" s="99"/>
      <c r="G101" s="153">
        <v>0</v>
      </c>
      <c r="H101" s="16"/>
      <c r="I101" s="25" t="s">
        <v>4</v>
      </c>
      <c r="J101" s="16"/>
    </row>
    <row r="102" spans="1:10" ht="40.5" customHeight="1" thickBot="1">
      <c r="A102" s="291" t="s">
        <v>101</v>
      </c>
      <c r="B102" s="176"/>
      <c r="C102" s="80">
        <v>2017</v>
      </c>
      <c r="D102" s="153">
        <f>E102+F102+G102</f>
        <v>32550.25</v>
      </c>
      <c r="E102" s="99"/>
      <c r="F102" s="171"/>
      <c r="G102" s="152">
        <f>G91+G92</f>
        <v>32550.25</v>
      </c>
      <c r="H102" s="53"/>
      <c r="I102" s="25"/>
      <c r="J102" s="26"/>
    </row>
    <row r="103" spans="1:10" ht="40.5" customHeight="1" thickBot="1">
      <c r="A103" s="292"/>
      <c r="B103" s="177"/>
      <c r="C103" s="80">
        <v>2018</v>
      </c>
      <c r="D103" s="153">
        <f>E103+F103+G103</f>
        <v>12000</v>
      </c>
      <c r="E103" s="99"/>
      <c r="F103" s="171"/>
      <c r="G103" s="152">
        <f>G93</f>
        <v>12000</v>
      </c>
      <c r="H103" s="53"/>
      <c r="I103" s="25"/>
      <c r="J103" s="26"/>
    </row>
    <row r="104" spans="1:10" ht="40.5" customHeight="1" thickBot="1">
      <c r="A104" s="293"/>
      <c r="B104" s="178"/>
      <c r="C104" s="80">
        <v>2019</v>
      </c>
      <c r="D104" s="153">
        <f>E104+F104+G104</f>
        <v>12000</v>
      </c>
      <c r="E104" s="99"/>
      <c r="F104" s="171"/>
      <c r="G104" s="152">
        <f>G94</f>
        <v>12000</v>
      </c>
      <c r="H104" s="53"/>
      <c r="I104" s="25"/>
      <c r="J104" s="26"/>
    </row>
    <row r="105" spans="1:10" ht="27" customHeight="1" thickBot="1">
      <c r="A105" s="261" t="s">
        <v>35</v>
      </c>
      <c r="B105" s="262"/>
      <c r="C105" s="262"/>
      <c r="D105" s="262"/>
      <c r="E105" s="262"/>
      <c r="F105" s="262"/>
      <c r="G105" s="262"/>
      <c r="H105" s="262"/>
      <c r="I105" s="262"/>
      <c r="J105" s="263"/>
    </row>
    <row r="106" spans="1:10" ht="27" customHeight="1" thickBot="1">
      <c r="A106" s="258" t="s">
        <v>44</v>
      </c>
      <c r="B106" s="259"/>
      <c r="C106" s="259"/>
      <c r="D106" s="259"/>
      <c r="E106" s="259"/>
      <c r="F106" s="259"/>
      <c r="G106" s="259"/>
      <c r="H106" s="259"/>
      <c r="I106" s="259"/>
      <c r="J106" s="260"/>
    </row>
    <row r="107" spans="1:10" ht="27" customHeight="1" thickBot="1">
      <c r="A107" s="258" t="s">
        <v>45</v>
      </c>
      <c r="B107" s="259"/>
      <c r="C107" s="259"/>
      <c r="D107" s="259"/>
      <c r="E107" s="259"/>
      <c r="F107" s="259"/>
      <c r="G107" s="259"/>
      <c r="H107" s="259"/>
      <c r="I107" s="259"/>
      <c r="J107" s="260"/>
    </row>
    <row r="108" spans="1:10" ht="27" customHeight="1" thickBot="1">
      <c r="A108" s="287" t="s">
        <v>76</v>
      </c>
      <c r="B108" s="289"/>
      <c r="C108" s="156">
        <v>2017</v>
      </c>
      <c r="D108" s="158">
        <f>G108+G109+G110+G111+G112+G113+G114+F114+E111+E108</f>
        <v>195491.925</v>
      </c>
      <c r="E108" s="143">
        <v>54525</v>
      </c>
      <c r="F108" s="143"/>
      <c r="G108" s="86">
        <v>10364.241</v>
      </c>
      <c r="H108" s="26"/>
      <c r="I108" s="49" t="s">
        <v>16</v>
      </c>
      <c r="J108" s="7"/>
    </row>
    <row r="109" spans="1:10" ht="27" customHeight="1" thickBot="1">
      <c r="A109" s="288"/>
      <c r="B109" s="290"/>
      <c r="C109" s="156"/>
      <c r="D109" s="150"/>
      <c r="E109" s="143"/>
      <c r="F109" s="143"/>
      <c r="G109" s="86">
        <v>20272.157</v>
      </c>
      <c r="H109" s="26"/>
      <c r="I109" s="49" t="s">
        <v>77</v>
      </c>
      <c r="J109" s="7"/>
    </row>
    <row r="110" spans="1:10" ht="27" customHeight="1" thickBot="1">
      <c r="A110" s="288"/>
      <c r="B110" s="290"/>
      <c r="C110" s="156"/>
      <c r="D110" s="150"/>
      <c r="E110" s="143"/>
      <c r="F110" s="143"/>
      <c r="G110" s="86">
        <v>12675.783</v>
      </c>
      <c r="H110" s="26"/>
      <c r="I110" s="49" t="s">
        <v>78</v>
      </c>
      <c r="J110" s="7"/>
    </row>
    <row r="111" spans="1:10" ht="27" customHeight="1" thickBot="1">
      <c r="A111" s="288"/>
      <c r="B111" s="290"/>
      <c r="C111" s="156"/>
      <c r="D111" s="150"/>
      <c r="E111" s="143">
        <v>66490</v>
      </c>
      <c r="F111" s="143"/>
      <c r="G111" s="86">
        <v>7708.323</v>
      </c>
      <c r="H111" s="26"/>
      <c r="I111" s="49" t="s">
        <v>79</v>
      </c>
      <c r="J111" s="7"/>
    </row>
    <row r="112" spans="1:10" ht="27" customHeight="1" thickBot="1">
      <c r="A112" s="288"/>
      <c r="B112" s="290"/>
      <c r="C112" s="156"/>
      <c r="D112" s="150"/>
      <c r="E112" s="143"/>
      <c r="F112" s="143"/>
      <c r="G112" s="86">
        <v>8287.192</v>
      </c>
      <c r="H112" s="26"/>
      <c r="I112" s="49" t="s">
        <v>29</v>
      </c>
      <c r="J112" s="7"/>
    </row>
    <row r="113" spans="1:10" ht="27" customHeight="1" thickBot="1">
      <c r="A113" s="288"/>
      <c r="B113" s="290"/>
      <c r="C113" s="156"/>
      <c r="D113" s="150"/>
      <c r="E113" s="143"/>
      <c r="F113" s="143"/>
      <c r="G113" s="86">
        <v>11024.717</v>
      </c>
      <c r="H113" s="26"/>
      <c r="I113" s="49" t="s">
        <v>80</v>
      </c>
      <c r="J113" s="7"/>
    </row>
    <row r="114" spans="1:10" ht="41.25" customHeight="1" thickBot="1">
      <c r="A114" s="288"/>
      <c r="B114" s="290"/>
      <c r="C114" s="156"/>
      <c r="D114" s="150"/>
      <c r="E114" s="143"/>
      <c r="F114" s="143">
        <v>520</v>
      </c>
      <c r="G114" s="86">
        <v>3624.512</v>
      </c>
      <c r="H114" s="26"/>
      <c r="I114" s="49" t="s">
        <v>100</v>
      </c>
      <c r="J114" s="7"/>
    </row>
    <row r="115" spans="1:10" ht="27" customHeight="1" thickBot="1">
      <c r="A115" s="288"/>
      <c r="B115" s="290"/>
      <c r="C115" s="156">
        <v>2018</v>
      </c>
      <c r="D115" s="158">
        <f>E115+E118+G115+G116+G117+G118+G119+G120</f>
        <v>181702.2476</v>
      </c>
      <c r="E115" s="143">
        <v>50282</v>
      </c>
      <c r="F115" s="143"/>
      <c r="G115" s="86">
        <f>9271.316+189.2+380</f>
        <v>9840.516000000001</v>
      </c>
      <c r="H115" s="26"/>
      <c r="I115" s="49" t="s">
        <v>16</v>
      </c>
      <c r="J115" s="7"/>
    </row>
    <row r="116" spans="1:10" ht="27" customHeight="1" thickBot="1">
      <c r="A116" s="288"/>
      <c r="B116" s="290"/>
      <c r="C116" s="156"/>
      <c r="D116" s="150"/>
      <c r="E116" s="143"/>
      <c r="F116" s="143"/>
      <c r="G116" s="86">
        <f>18233.941+108+690</f>
        <v>19031.941</v>
      </c>
      <c r="H116" s="26"/>
      <c r="I116" s="49" t="s">
        <v>77</v>
      </c>
      <c r="J116" s="7"/>
    </row>
    <row r="117" spans="1:10" ht="27" customHeight="1" thickBot="1">
      <c r="A117" s="288"/>
      <c r="B117" s="290"/>
      <c r="C117" s="156"/>
      <c r="D117" s="150"/>
      <c r="E117" s="143"/>
      <c r="F117" s="143"/>
      <c r="G117" s="86">
        <f>12306.269+40+390</f>
        <v>12736.269</v>
      </c>
      <c r="H117" s="26"/>
      <c r="I117" s="49" t="s">
        <v>78</v>
      </c>
      <c r="J117" s="7"/>
    </row>
    <row r="118" spans="1:10" ht="27" customHeight="1" thickBot="1">
      <c r="A118" s="288"/>
      <c r="B118" s="290"/>
      <c r="C118" s="156"/>
      <c r="D118" s="150"/>
      <c r="E118" s="143">
        <v>60738</v>
      </c>
      <c r="F118" s="143"/>
      <c r="G118" s="86">
        <f>2258.592+5149.5086+13.8+380+370</f>
        <v>8171.9006</v>
      </c>
      <c r="H118" s="26"/>
      <c r="I118" s="49" t="s">
        <v>79</v>
      </c>
      <c r="J118" s="7"/>
    </row>
    <row r="119" spans="1:10" ht="27" customHeight="1" thickBot="1">
      <c r="A119" s="288"/>
      <c r="B119" s="290"/>
      <c r="C119" s="156"/>
      <c r="D119" s="150"/>
      <c r="E119" s="143"/>
      <c r="F119" s="143"/>
      <c r="G119" s="86">
        <f>6753.352+503+510</f>
        <v>7766.352</v>
      </c>
      <c r="H119" s="26"/>
      <c r="I119" s="49" t="s">
        <v>29</v>
      </c>
      <c r="J119" s="7"/>
    </row>
    <row r="120" spans="1:10" ht="27" customHeight="1" thickBot="1">
      <c r="A120" s="288"/>
      <c r="B120" s="290"/>
      <c r="C120" s="156"/>
      <c r="D120" s="150"/>
      <c r="E120" s="143"/>
      <c r="F120" s="143"/>
      <c r="G120" s="86">
        <f>12306.269+119+710</f>
        <v>13135.269</v>
      </c>
      <c r="H120" s="26"/>
      <c r="I120" s="49" t="s">
        <v>80</v>
      </c>
      <c r="J120" s="7"/>
    </row>
    <row r="121" spans="1:10" ht="27" customHeight="1" thickBot="1">
      <c r="A121" s="288"/>
      <c r="B121" s="290"/>
      <c r="C121" s="156">
        <v>2019</v>
      </c>
      <c r="D121" s="158">
        <f>E121+E124+G121+G122+G123+G124+G125+G126</f>
        <v>179443.6556</v>
      </c>
      <c r="E121" s="143">
        <v>50282</v>
      </c>
      <c r="F121" s="143"/>
      <c r="G121" s="86">
        <f>9271.316+189.2+380</f>
        <v>9840.516000000001</v>
      </c>
      <c r="H121" s="26"/>
      <c r="I121" s="49" t="s">
        <v>16</v>
      </c>
      <c r="J121" s="7"/>
    </row>
    <row r="122" spans="1:10" ht="27" customHeight="1" thickBot="1">
      <c r="A122" s="288"/>
      <c r="B122" s="290"/>
      <c r="C122" s="155"/>
      <c r="D122" s="150"/>
      <c r="E122" s="143"/>
      <c r="F122" s="143"/>
      <c r="G122" s="86">
        <f>18233.941+108+690</f>
        <v>19031.941</v>
      </c>
      <c r="H122" s="26"/>
      <c r="I122" s="49" t="s">
        <v>77</v>
      </c>
      <c r="J122" s="16"/>
    </row>
    <row r="123" spans="1:10" ht="27" customHeight="1" thickBot="1">
      <c r="A123" s="288"/>
      <c r="B123" s="290"/>
      <c r="C123" s="155"/>
      <c r="D123" s="150"/>
      <c r="E123" s="143"/>
      <c r="F123" s="143"/>
      <c r="G123" s="86">
        <f>12306.269+40+390</f>
        <v>12736.269</v>
      </c>
      <c r="H123" s="26"/>
      <c r="I123" s="49" t="s">
        <v>78</v>
      </c>
      <c r="J123" s="2"/>
    </row>
    <row r="124" spans="1:10" ht="27" customHeight="1" thickBot="1">
      <c r="A124" s="288"/>
      <c r="B124" s="290"/>
      <c r="C124" s="155"/>
      <c r="D124" s="150"/>
      <c r="E124" s="143">
        <v>60738</v>
      </c>
      <c r="F124" s="143"/>
      <c r="G124" s="86">
        <f>5149.5086+13.8+380+370</f>
        <v>5913.3086</v>
      </c>
      <c r="H124" s="26"/>
      <c r="I124" s="49" t="s">
        <v>79</v>
      </c>
      <c r="J124" s="2"/>
    </row>
    <row r="125" spans="1:10" ht="27" customHeight="1" thickBot="1">
      <c r="A125" s="288"/>
      <c r="B125" s="290"/>
      <c r="C125" s="155"/>
      <c r="D125" s="150"/>
      <c r="E125" s="143"/>
      <c r="F125" s="143"/>
      <c r="G125" s="86">
        <f>6753.352+503+510</f>
        <v>7766.352</v>
      </c>
      <c r="H125" s="26"/>
      <c r="I125" s="49" t="s">
        <v>29</v>
      </c>
      <c r="J125" s="2"/>
    </row>
    <row r="126" spans="1:10" ht="27" customHeight="1" thickBot="1">
      <c r="A126" s="288"/>
      <c r="B126" s="290"/>
      <c r="C126" s="155"/>
      <c r="D126" s="150"/>
      <c r="E126" s="143"/>
      <c r="F126" s="143"/>
      <c r="G126" s="86">
        <f>12306.269+119+710</f>
        <v>13135.269</v>
      </c>
      <c r="H126" s="26"/>
      <c r="I126" s="49" t="s">
        <v>80</v>
      </c>
      <c r="J126" s="2"/>
    </row>
    <row r="127" spans="1:10" ht="27" customHeight="1" thickBot="1">
      <c r="A127" s="255" t="s">
        <v>40</v>
      </c>
      <c r="B127" s="256"/>
      <c r="C127" s="256"/>
      <c r="D127" s="256"/>
      <c r="E127" s="256"/>
      <c r="F127" s="256"/>
      <c r="G127" s="256"/>
      <c r="H127" s="256"/>
      <c r="I127" s="256"/>
      <c r="J127" s="257"/>
    </row>
    <row r="128" spans="1:10" ht="27" customHeight="1" thickBot="1">
      <c r="A128" s="258" t="s">
        <v>46</v>
      </c>
      <c r="B128" s="259"/>
      <c r="C128" s="259"/>
      <c r="D128" s="259"/>
      <c r="E128" s="259"/>
      <c r="F128" s="259"/>
      <c r="G128" s="259"/>
      <c r="H128" s="259"/>
      <c r="I128" s="259"/>
      <c r="J128" s="260"/>
    </row>
    <row r="129" spans="1:10" ht="27" customHeight="1" thickBot="1">
      <c r="A129" s="258" t="s">
        <v>47</v>
      </c>
      <c r="B129" s="259"/>
      <c r="C129" s="259"/>
      <c r="D129" s="259"/>
      <c r="E129" s="259"/>
      <c r="F129" s="259"/>
      <c r="G129" s="259"/>
      <c r="H129" s="259"/>
      <c r="I129" s="259"/>
      <c r="J129" s="260"/>
    </row>
    <row r="130" spans="1:10" ht="57" customHeight="1" thickBot="1">
      <c r="A130" s="300" t="s">
        <v>42</v>
      </c>
      <c r="B130" s="289"/>
      <c r="C130" s="85">
        <v>2017</v>
      </c>
      <c r="D130" s="110">
        <f>G130</f>
        <v>7284.635</v>
      </c>
      <c r="E130" s="109"/>
      <c r="F130" s="106"/>
      <c r="G130" s="107">
        <v>7284.635</v>
      </c>
      <c r="H130" s="53"/>
      <c r="I130" s="11" t="s">
        <v>41</v>
      </c>
      <c r="J130" s="7"/>
    </row>
    <row r="131" spans="1:10" ht="57" customHeight="1" thickBot="1">
      <c r="A131" s="301"/>
      <c r="B131" s="290"/>
      <c r="C131" s="85">
        <v>2018</v>
      </c>
      <c r="D131" s="110">
        <f>G131</f>
        <v>6989.909</v>
      </c>
      <c r="E131" s="109"/>
      <c r="F131" s="106"/>
      <c r="G131" s="107">
        <f>6939.909+50</f>
        <v>6989.909</v>
      </c>
      <c r="H131" s="53"/>
      <c r="I131" s="11" t="s">
        <v>41</v>
      </c>
      <c r="J131" s="7"/>
    </row>
    <row r="132" spans="1:10" ht="57" customHeight="1" thickBot="1">
      <c r="A132" s="302"/>
      <c r="B132" s="299"/>
      <c r="C132" s="85">
        <v>2019</v>
      </c>
      <c r="D132" s="110">
        <f>G132</f>
        <v>6989.909</v>
      </c>
      <c r="E132" s="109"/>
      <c r="F132" s="106"/>
      <c r="G132" s="107">
        <f>6939.909+50</f>
        <v>6989.909</v>
      </c>
      <c r="H132" s="53"/>
      <c r="I132" s="11" t="s">
        <v>41</v>
      </c>
      <c r="J132" s="7"/>
    </row>
    <row r="133" spans="1:10" ht="27" customHeight="1" thickBot="1">
      <c r="A133" s="261" t="s">
        <v>36</v>
      </c>
      <c r="B133" s="262"/>
      <c r="C133" s="262"/>
      <c r="D133" s="262"/>
      <c r="E133" s="262"/>
      <c r="F133" s="262"/>
      <c r="G133" s="262"/>
      <c r="H133" s="262"/>
      <c r="I133" s="262"/>
      <c r="J133" s="263"/>
    </row>
    <row r="134" spans="1:10" ht="27" customHeight="1" thickBot="1">
      <c r="A134" s="258" t="s">
        <v>48</v>
      </c>
      <c r="B134" s="259"/>
      <c r="C134" s="259"/>
      <c r="D134" s="259"/>
      <c r="E134" s="259"/>
      <c r="F134" s="259"/>
      <c r="G134" s="259"/>
      <c r="H134" s="259"/>
      <c r="I134" s="259"/>
      <c r="J134" s="260"/>
    </row>
    <row r="135" spans="1:10" ht="27" customHeight="1" thickBot="1">
      <c r="A135" s="258" t="s">
        <v>49</v>
      </c>
      <c r="B135" s="259"/>
      <c r="C135" s="259"/>
      <c r="D135" s="259"/>
      <c r="E135" s="259"/>
      <c r="F135" s="259"/>
      <c r="G135" s="259"/>
      <c r="H135" s="259"/>
      <c r="I135" s="259"/>
      <c r="J135" s="260"/>
    </row>
    <row r="136" spans="1:10" ht="29.25" customHeight="1" thickBot="1">
      <c r="A136" s="270" t="s">
        <v>89</v>
      </c>
      <c r="B136" s="48"/>
      <c r="C136" s="87">
        <v>2017</v>
      </c>
      <c r="D136" s="103">
        <f aca="true" t="shared" si="1" ref="D136:D144">E136</f>
        <v>257.5</v>
      </c>
      <c r="E136" s="103">
        <v>257.5</v>
      </c>
      <c r="F136" s="104">
        <v>0</v>
      </c>
      <c r="G136" s="104"/>
      <c r="H136" s="26"/>
      <c r="I136" s="49" t="s">
        <v>4</v>
      </c>
      <c r="J136" s="283" t="s">
        <v>55</v>
      </c>
    </row>
    <row r="137" spans="1:10" ht="30" customHeight="1" thickBot="1">
      <c r="A137" s="271"/>
      <c r="B137" s="48"/>
      <c r="C137" s="87">
        <v>2018</v>
      </c>
      <c r="D137" s="103">
        <f t="shared" si="1"/>
        <v>223</v>
      </c>
      <c r="E137" s="104">
        <v>223</v>
      </c>
      <c r="F137" s="104">
        <v>0</v>
      </c>
      <c r="G137" s="104"/>
      <c r="H137" s="26"/>
      <c r="I137" s="49" t="s">
        <v>4</v>
      </c>
      <c r="J137" s="284"/>
    </row>
    <row r="138" spans="1:10" ht="27.75" customHeight="1" thickBot="1">
      <c r="A138" s="272"/>
      <c r="B138" s="48"/>
      <c r="C138" s="87">
        <v>2019</v>
      </c>
      <c r="D138" s="103">
        <f t="shared" si="1"/>
        <v>223</v>
      </c>
      <c r="E138" s="116">
        <v>223</v>
      </c>
      <c r="F138" s="104">
        <v>0</v>
      </c>
      <c r="G138" s="104"/>
      <c r="H138" s="26"/>
      <c r="I138" s="49" t="s">
        <v>4</v>
      </c>
      <c r="J138" s="285"/>
    </row>
    <row r="139" spans="1:10" ht="27.75" customHeight="1" thickBot="1">
      <c r="A139" s="270" t="s">
        <v>54</v>
      </c>
      <c r="B139" s="48"/>
      <c r="C139" s="87">
        <v>2017</v>
      </c>
      <c r="D139" s="103">
        <f>E139</f>
        <v>72</v>
      </c>
      <c r="E139" s="116">
        <v>72</v>
      </c>
      <c r="F139" s="104">
        <v>0</v>
      </c>
      <c r="G139" s="104"/>
      <c r="H139" s="26"/>
      <c r="I139" s="49"/>
      <c r="J139" s="7"/>
    </row>
    <row r="140" spans="1:10" ht="35.25" customHeight="1" thickBot="1">
      <c r="A140" s="271"/>
      <c r="B140" s="48"/>
      <c r="C140" s="87">
        <v>2018</v>
      </c>
      <c r="D140" s="103">
        <f t="shared" si="1"/>
        <v>70</v>
      </c>
      <c r="E140" s="116">
        <v>70</v>
      </c>
      <c r="F140" s="104">
        <v>0</v>
      </c>
      <c r="G140" s="104"/>
      <c r="H140" s="26"/>
      <c r="I140" s="49"/>
      <c r="J140" s="7"/>
    </row>
    <row r="141" spans="1:10" ht="34.5" customHeight="1" thickBot="1">
      <c r="A141" s="272"/>
      <c r="B141" s="48"/>
      <c r="C141" s="87">
        <v>2019</v>
      </c>
      <c r="D141" s="103">
        <f t="shared" si="1"/>
        <v>70</v>
      </c>
      <c r="E141" s="116">
        <v>70</v>
      </c>
      <c r="F141" s="104">
        <v>0</v>
      </c>
      <c r="G141" s="104"/>
      <c r="H141" s="26"/>
      <c r="I141" s="49"/>
      <c r="J141" s="164"/>
    </row>
    <row r="142" spans="1:10" ht="33.75" customHeight="1" thickBot="1">
      <c r="A142" s="270" t="s">
        <v>90</v>
      </c>
      <c r="B142" s="48"/>
      <c r="C142" s="87">
        <v>2017</v>
      </c>
      <c r="D142" s="103">
        <f t="shared" si="1"/>
        <v>4891.1</v>
      </c>
      <c r="E142" s="116">
        <v>4891.1</v>
      </c>
      <c r="F142" s="104">
        <v>0</v>
      </c>
      <c r="G142" s="104"/>
      <c r="H142" s="26"/>
      <c r="I142" s="49"/>
      <c r="J142" s="283" t="s">
        <v>56</v>
      </c>
    </row>
    <row r="143" spans="1:10" ht="33" customHeight="1" thickBot="1">
      <c r="A143" s="271"/>
      <c r="B143" s="48"/>
      <c r="C143" s="87">
        <v>2018</v>
      </c>
      <c r="D143" s="103">
        <f t="shared" si="1"/>
        <v>4808</v>
      </c>
      <c r="E143" s="116">
        <v>4808</v>
      </c>
      <c r="F143" s="104">
        <v>0</v>
      </c>
      <c r="G143" s="104"/>
      <c r="H143" s="26"/>
      <c r="I143" s="49"/>
      <c r="J143" s="286"/>
    </row>
    <row r="144" spans="1:10" ht="30.75" customHeight="1" thickBot="1">
      <c r="A144" s="272"/>
      <c r="B144" s="48"/>
      <c r="C144" s="87">
        <v>2019</v>
      </c>
      <c r="D144" s="103">
        <f t="shared" si="1"/>
        <v>4808</v>
      </c>
      <c r="E144" s="116">
        <v>4808</v>
      </c>
      <c r="F144" s="116">
        <v>0</v>
      </c>
      <c r="G144" s="104"/>
      <c r="H144" s="26"/>
      <c r="I144" s="49"/>
      <c r="J144" s="7"/>
    </row>
    <row r="145" spans="1:10" ht="30.75" customHeight="1" thickBot="1">
      <c r="A145" s="291" t="s">
        <v>88</v>
      </c>
      <c r="B145" s="289"/>
      <c r="C145" s="87">
        <v>2017</v>
      </c>
      <c r="D145" s="103">
        <f>E145+F145</f>
        <v>5220.6</v>
      </c>
      <c r="E145" s="116">
        <f aca="true" t="shared" si="2" ref="E145:F147">E136+E139+E142</f>
        <v>5220.6</v>
      </c>
      <c r="F145" s="116">
        <f t="shared" si="2"/>
        <v>0</v>
      </c>
      <c r="G145" s="104"/>
      <c r="H145" s="26"/>
      <c r="I145" s="49"/>
      <c r="J145" s="7"/>
    </row>
    <row r="146" spans="1:10" ht="30.75" customHeight="1" thickBot="1">
      <c r="A146" s="292"/>
      <c r="B146" s="290"/>
      <c r="C146" s="87">
        <v>2018</v>
      </c>
      <c r="D146" s="103">
        <f>E146+F146</f>
        <v>5101</v>
      </c>
      <c r="E146" s="116">
        <f t="shared" si="2"/>
        <v>5101</v>
      </c>
      <c r="F146" s="116">
        <f t="shared" si="2"/>
        <v>0</v>
      </c>
      <c r="G146" s="104"/>
      <c r="H146" s="26"/>
      <c r="I146" s="49"/>
      <c r="J146" s="7"/>
    </row>
    <row r="147" spans="1:10" ht="30.75" customHeight="1" thickBot="1">
      <c r="A147" s="293"/>
      <c r="B147" s="299"/>
      <c r="C147" s="87">
        <v>2019</v>
      </c>
      <c r="D147" s="103">
        <f>E147+F147</f>
        <v>5101</v>
      </c>
      <c r="E147" s="116">
        <f t="shared" si="2"/>
        <v>5101</v>
      </c>
      <c r="F147" s="116">
        <f t="shared" si="2"/>
        <v>0</v>
      </c>
      <c r="G147" s="104"/>
      <c r="H147" s="26"/>
      <c r="I147" s="49"/>
      <c r="J147" s="7"/>
    </row>
    <row r="148" spans="1:10" ht="38.25" customHeight="1" thickBot="1">
      <c r="A148" s="4" t="s">
        <v>53</v>
      </c>
      <c r="B148" s="13"/>
      <c r="C148" s="87" t="s">
        <v>81</v>
      </c>
      <c r="D148" s="170">
        <f>E148+F148+G148</f>
        <v>651624.0592</v>
      </c>
      <c r="E148" s="104">
        <f>E149+E150+E151</f>
        <v>358477.6</v>
      </c>
      <c r="F148" s="104">
        <f>F149+F150+F151</f>
        <v>775.2</v>
      </c>
      <c r="G148" s="170">
        <f>G149+G150+G151</f>
        <v>292371.25920000003</v>
      </c>
      <c r="H148" s="6"/>
      <c r="I148" s="27"/>
      <c r="J148" s="7"/>
    </row>
    <row r="149" spans="1:10" ht="33" customHeight="1" thickBot="1">
      <c r="A149" s="2"/>
      <c r="B149" s="7"/>
      <c r="C149" s="87">
        <v>2017</v>
      </c>
      <c r="D149" s="170">
        <f>E149+F149+G149</f>
        <v>240919.568</v>
      </c>
      <c r="E149" s="104">
        <f>E108+E111+E136+E139+E142</f>
        <v>126235.6</v>
      </c>
      <c r="F149" s="103">
        <f>F83+F114</f>
        <v>675.2</v>
      </c>
      <c r="G149" s="170">
        <f>G83+G102+G108+G109+G110+G111+G112+G113+G114+G130</f>
        <v>114008.768</v>
      </c>
      <c r="H149" s="6"/>
      <c r="I149" s="27"/>
      <c r="J149" s="7"/>
    </row>
    <row r="150" spans="1:10" ht="30.75" customHeight="1" thickBot="1">
      <c r="A150" s="2"/>
      <c r="B150" s="7"/>
      <c r="C150" s="87">
        <v>2018</v>
      </c>
      <c r="D150" s="170">
        <f>E150+F150+G150</f>
        <v>206516.5416</v>
      </c>
      <c r="E150" s="104">
        <f>E115+E118+E137+E140+E143</f>
        <v>116121</v>
      </c>
      <c r="F150" s="104">
        <f>F52</f>
        <v>50</v>
      </c>
      <c r="G150" s="170">
        <f>G84+G93+G115+G116+G117+G118+G119+G120+G131</f>
        <v>90345.54160000001</v>
      </c>
      <c r="H150" s="6"/>
      <c r="I150" s="28"/>
      <c r="J150" s="7"/>
    </row>
    <row r="151" spans="1:10" ht="27" customHeight="1" thickBot="1">
      <c r="A151" s="2"/>
      <c r="B151" s="7"/>
      <c r="C151" s="87">
        <v>2019</v>
      </c>
      <c r="D151" s="170">
        <f>E151+F151+G151</f>
        <v>204187.9496</v>
      </c>
      <c r="E151" s="104">
        <f>E121+E124+E138+E141+E144</f>
        <v>116121</v>
      </c>
      <c r="F151" s="104">
        <f>F53</f>
        <v>50</v>
      </c>
      <c r="G151" s="170">
        <f>G85+G94+G121+G122+G123+G124+G125+G126+G132</f>
        <v>88016.9496</v>
      </c>
      <c r="H151" s="6"/>
      <c r="I151" s="29"/>
      <c r="J151" s="16"/>
    </row>
    <row r="152" ht="25.5" customHeight="1"/>
    <row r="153" spans="1:7" ht="20.25">
      <c r="A153" s="61"/>
      <c r="B153" s="111"/>
      <c r="C153" s="112"/>
      <c r="D153" s="75"/>
      <c r="E153" s="74"/>
      <c r="F153" s="136"/>
      <c r="G153" s="76"/>
    </row>
    <row r="154" spans="1:8" ht="25.5" customHeight="1" hidden="1">
      <c r="A154" s="62"/>
      <c r="B154" s="63"/>
      <c r="C154" s="63"/>
      <c r="D154" s="75"/>
      <c r="E154" s="64"/>
      <c r="F154" s="65"/>
      <c r="G154" s="62"/>
      <c r="H154" s="65"/>
    </row>
    <row r="155" spans="1:8" ht="25.5" customHeight="1" hidden="1">
      <c r="A155" s="62"/>
      <c r="B155" s="63"/>
      <c r="C155" s="63"/>
      <c r="D155" s="75"/>
      <c r="E155" s="66"/>
      <c r="F155" s="62"/>
      <c r="G155" s="67"/>
      <c r="H155" s="62" t="s">
        <v>25</v>
      </c>
    </row>
    <row r="156" spans="1:8" ht="15.75" customHeight="1" hidden="1">
      <c r="A156" s="62"/>
      <c r="B156" s="63"/>
      <c r="C156" s="63"/>
      <c r="D156" s="75"/>
      <c r="E156" s="66"/>
      <c r="F156" s="62"/>
      <c r="G156" s="62"/>
      <c r="H156" s="62"/>
    </row>
    <row r="157" spans="1:8" ht="24.75" customHeight="1" hidden="1">
      <c r="A157" s="62"/>
      <c r="B157" s="63"/>
      <c r="C157" s="63"/>
      <c r="D157" s="75"/>
      <c r="E157" s="66"/>
      <c r="F157" s="62"/>
      <c r="G157" s="68"/>
      <c r="H157" s="62" t="s">
        <v>26</v>
      </c>
    </row>
    <row r="158" spans="1:8" ht="13.5" customHeight="1" hidden="1">
      <c r="A158" s="62"/>
      <c r="B158" s="63"/>
      <c r="C158" s="63"/>
      <c r="D158" s="75"/>
      <c r="E158" s="66"/>
      <c r="F158" s="62"/>
      <c r="G158" s="62"/>
      <c r="H158" s="62"/>
    </row>
    <row r="159" spans="1:8" ht="27.75" customHeight="1" hidden="1">
      <c r="A159" s="62"/>
      <c r="B159" s="63"/>
      <c r="C159" s="63"/>
      <c r="D159" s="75"/>
      <c r="E159" s="66"/>
      <c r="F159" s="62"/>
      <c r="G159" s="62"/>
      <c r="H159" s="62" t="s">
        <v>27</v>
      </c>
    </row>
    <row r="160" spans="1:8" ht="18.75" customHeight="1" hidden="1">
      <c r="A160" s="62"/>
      <c r="B160" s="63"/>
      <c r="C160" s="63"/>
      <c r="D160" s="75"/>
      <c r="E160" s="66"/>
      <c r="F160" s="62"/>
      <c r="G160" s="62"/>
      <c r="H160" s="62"/>
    </row>
    <row r="161" spans="1:8" ht="18.75" customHeight="1" hidden="1">
      <c r="A161" s="62"/>
      <c r="B161" s="63"/>
      <c r="C161" s="63"/>
      <c r="D161" s="75"/>
      <c r="E161" s="66"/>
      <c r="F161" s="62"/>
      <c r="G161" s="62"/>
      <c r="H161" s="62"/>
    </row>
    <row r="162" spans="1:8" ht="27" customHeight="1" hidden="1">
      <c r="A162" s="62"/>
      <c r="B162" s="69"/>
      <c r="C162" s="63"/>
      <c r="D162" s="75"/>
      <c r="E162" s="66"/>
      <c r="F162" s="62"/>
      <c r="G162" s="62"/>
      <c r="H162" s="62" t="s">
        <v>28</v>
      </c>
    </row>
    <row r="163" spans="1:6" ht="23.25" hidden="1">
      <c r="A163" s="50"/>
      <c r="B163" s="52"/>
      <c r="C163" s="51"/>
      <c r="D163" s="75"/>
      <c r="E163" s="55"/>
      <c r="F163" s="61"/>
    </row>
    <row r="164" spans="1:4" ht="18" customHeight="1" hidden="1">
      <c r="A164" s="50"/>
      <c r="B164" s="50"/>
      <c r="C164" s="52"/>
      <c r="D164" s="75"/>
    </row>
    <row r="165" ht="18" hidden="1">
      <c r="D165" s="75"/>
    </row>
    <row r="166" spans="4:7" ht="21" customHeight="1">
      <c r="D166" s="112"/>
      <c r="E166" s="56"/>
      <c r="G166" s="73"/>
    </row>
    <row r="167" spans="1:7" ht="21" customHeight="1">
      <c r="A167" s="61"/>
      <c r="C167" s="111"/>
      <c r="D167" s="112"/>
      <c r="E167" s="71"/>
      <c r="G167" s="76"/>
    </row>
    <row r="168" spans="3:5" ht="21" customHeight="1">
      <c r="C168" s="70"/>
      <c r="D168" s="111"/>
      <c r="E168" s="72"/>
    </row>
    <row r="169" spans="3:5" ht="21" customHeight="1">
      <c r="C169" s="70"/>
      <c r="D169" s="112"/>
      <c r="E169" s="71"/>
    </row>
    <row r="170" ht="23.25" customHeight="1"/>
    <row r="171" spans="3:6" ht="29.25" customHeight="1">
      <c r="C171" s="113"/>
      <c r="D171" s="77"/>
      <c r="E171" s="76"/>
      <c r="F171" s="76"/>
    </row>
    <row r="172" spans="3:4" ht="31.5" customHeight="1">
      <c r="C172" s="174"/>
      <c r="D172" s="76"/>
    </row>
    <row r="173" ht="32.25" customHeight="1">
      <c r="C173" s="113"/>
    </row>
  </sheetData>
  <sheetProtection/>
  <mergeCells count="137">
    <mergeCell ref="C91:C92"/>
    <mergeCell ref="A102:A104"/>
    <mergeCell ref="B102:B104"/>
    <mergeCell ref="C95:C96"/>
    <mergeCell ref="A95:A96"/>
    <mergeCell ref="A97:A98"/>
    <mergeCell ref="C97:C98"/>
    <mergeCell ref="A91:A94"/>
    <mergeCell ref="I99:I100"/>
    <mergeCell ref="A99:A101"/>
    <mergeCell ref="A145:A147"/>
    <mergeCell ref="B145:B147"/>
    <mergeCell ref="F47:F48"/>
    <mergeCell ref="G47:G48"/>
    <mergeCell ref="H47:H48"/>
    <mergeCell ref="A130:A132"/>
    <mergeCell ref="B130:B132"/>
    <mergeCell ref="A136:A138"/>
    <mergeCell ref="A83:A85"/>
    <mergeCell ref="A107:J107"/>
    <mergeCell ref="I47:I48"/>
    <mergeCell ref="D55:D61"/>
    <mergeCell ref="F14:F20"/>
    <mergeCell ref="G14:G20"/>
    <mergeCell ref="I14:I15"/>
    <mergeCell ref="I21:I24"/>
    <mergeCell ref="F21:F24"/>
    <mergeCell ref="G21:G24"/>
    <mergeCell ref="I16:I17"/>
    <mergeCell ref="I18:I19"/>
    <mergeCell ref="J136:J138"/>
    <mergeCell ref="J142:J143"/>
    <mergeCell ref="A105:J105"/>
    <mergeCell ref="A108:A126"/>
    <mergeCell ref="B108:B126"/>
    <mergeCell ref="A135:J135"/>
    <mergeCell ref="A129:J129"/>
    <mergeCell ref="A139:A141"/>
    <mergeCell ref="A142:A144"/>
    <mergeCell ref="A134:J134"/>
    <mergeCell ref="F25:F28"/>
    <mergeCell ref="A88:H88"/>
    <mergeCell ref="A55:A75"/>
    <mergeCell ref="B55:B75"/>
    <mergeCell ref="A38:A42"/>
    <mergeCell ref="A87:H87"/>
    <mergeCell ref="B83:B85"/>
    <mergeCell ref="G25:G28"/>
    <mergeCell ref="A43:A45"/>
    <mergeCell ref="A86:J86"/>
    <mergeCell ref="A127:J127"/>
    <mergeCell ref="A128:J128"/>
    <mergeCell ref="A133:J133"/>
    <mergeCell ref="J47:J50"/>
    <mergeCell ref="A106:J106"/>
    <mergeCell ref="A51:A53"/>
    <mergeCell ref="B51:B53"/>
    <mergeCell ref="C55:C61"/>
    <mergeCell ref="A76:A78"/>
    <mergeCell ref="J51:J53"/>
    <mergeCell ref="A47:A50"/>
    <mergeCell ref="C47:C48"/>
    <mergeCell ref="A89:H89"/>
    <mergeCell ref="C40:C41"/>
    <mergeCell ref="D40:D41"/>
    <mergeCell ref="E40:E41"/>
    <mergeCell ref="F40:F41"/>
    <mergeCell ref="G40:G41"/>
    <mergeCell ref="D47:D48"/>
    <mergeCell ref="B43:B45"/>
    <mergeCell ref="E47:E48"/>
    <mergeCell ref="A37:H37"/>
    <mergeCell ref="I37:J37"/>
    <mergeCell ref="I40:I41"/>
    <mergeCell ref="C38:C39"/>
    <mergeCell ref="D38:D39"/>
    <mergeCell ref="E38:E39"/>
    <mergeCell ref="F38:F39"/>
    <mergeCell ref="H38:H39"/>
    <mergeCell ref="A34:A36"/>
    <mergeCell ref="A33:J33"/>
    <mergeCell ref="J34:J36"/>
    <mergeCell ref="B38:B42"/>
    <mergeCell ref="J38:J42"/>
    <mergeCell ref="H40:H41"/>
    <mergeCell ref="I38:I39"/>
    <mergeCell ref="A29:J29"/>
    <mergeCell ref="A30:A32"/>
    <mergeCell ref="A14:A28"/>
    <mergeCell ref="C21:C24"/>
    <mergeCell ref="D21:D24"/>
    <mergeCell ref="C25:C28"/>
    <mergeCell ref="D25:D28"/>
    <mergeCell ref="I25:I28"/>
    <mergeCell ref="B14:B28"/>
    <mergeCell ref="C14:C20"/>
    <mergeCell ref="D14:D20"/>
    <mergeCell ref="E14:E28"/>
    <mergeCell ref="H14:H28"/>
    <mergeCell ref="J14:J28"/>
    <mergeCell ref="J4:J6"/>
    <mergeCell ref="E5:E6"/>
    <mergeCell ref="F5:G5"/>
    <mergeCell ref="H5:H6"/>
    <mergeCell ref="A8:J9"/>
    <mergeCell ref="A10:J10"/>
    <mergeCell ref="A11:J11"/>
    <mergeCell ref="A12:J12"/>
    <mergeCell ref="A13:J13"/>
    <mergeCell ref="A2:I2"/>
    <mergeCell ref="A4:A6"/>
    <mergeCell ref="B4:B6"/>
    <mergeCell ref="C4:C6"/>
    <mergeCell ref="D4:D6"/>
    <mergeCell ref="E4:H4"/>
    <mergeCell ref="I4:I6"/>
    <mergeCell ref="J76:J78"/>
    <mergeCell ref="J55:J75"/>
    <mergeCell ref="J83:J85"/>
    <mergeCell ref="J30:J32"/>
    <mergeCell ref="J43:J45"/>
    <mergeCell ref="C62:C68"/>
    <mergeCell ref="D62:D68"/>
    <mergeCell ref="C69:C75"/>
    <mergeCell ref="D69:D75"/>
    <mergeCell ref="G38:G39"/>
    <mergeCell ref="B76:B78"/>
    <mergeCell ref="B79:B82"/>
    <mergeCell ref="C79:C82"/>
    <mergeCell ref="I81:I82"/>
    <mergeCell ref="D79:D80"/>
    <mergeCell ref="E79:E80"/>
    <mergeCell ref="F79:F80"/>
    <mergeCell ref="G79:G80"/>
    <mergeCell ref="H79:H80"/>
    <mergeCell ref="I79:I80"/>
  </mergeCells>
  <printOptions/>
  <pageMargins left="0.3937007874015748" right="0.4724409448818898" top="1.1811023622047245" bottom="0.15748031496062992" header="0.15748031496062992" footer="0.1574803149606299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2017-02-08T07:38:58Z</cp:lastPrinted>
  <dcterms:created xsi:type="dcterms:W3CDTF">2010-09-22T11:49:59Z</dcterms:created>
  <dcterms:modified xsi:type="dcterms:W3CDTF">2017-02-13T11:31:49Z</dcterms:modified>
  <cp:category/>
  <cp:version/>
  <cp:contentType/>
  <cp:contentStatus/>
</cp:coreProperties>
</file>