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0" windowWidth="11355" windowHeight="6660" activeTab="0"/>
  </bookViews>
  <sheets>
    <sheet name="Мероприятия подпр. соц.жилье" sheetId="1" r:id="rId1"/>
  </sheets>
  <definedNames>
    <definedName name="_xlnm.Print_Area" localSheetId="0">'Мероприятия подпр. соц.жилье'!$A$1:$J$67</definedName>
  </definedNames>
  <calcPr fullCalcOnLoad="1"/>
</workbook>
</file>

<file path=xl/sharedStrings.xml><?xml version="1.0" encoding="utf-8"?>
<sst xmlns="http://schemas.openxmlformats.org/spreadsheetml/2006/main" count="108" uniqueCount="71">
  <si>
    <t>Наименование мероприятия</t>
  </si>
  <si>
    <t>Срок исполнения</t>
  </si>
  <si>
    <t>№п/п</t>
  </si>
  <si>
    <t>Субсидии, иные межбюджетные трансферты</t>
  </si>
  <si>
    <t>Другие собственные доходы</t>
  </si>
  <si>
    <t>В том числе:</t>
  </si>
  <si>
    <t>Субвенции</t>
  </si>
  <si>
    <t>Внебюджетные средства</t>
  </si>
  <si>
    <t>Объем финансирования (тыс.руб.)</t>
  </si>
  <si>
    <t>Собственных доходов:</t>
  </si>
  <si>
    <t>Исполнители, соисполнители, ответственные за реализацию мероприятий</t>
  </si>
  <si>
    <t>Ожидаемые показатели оценки эффективности (количественные и качественные)</t>
  </si>
  <si>
    <t>МКУ "ГКМХ"</t>
  </si>
  <si>
    <t>Итого по подпрограмме</t>
  </si>
  <si>
    <t xml:space="preserve">Проектно-изыскательские  работы (ПИР) на строительство  многоквартирного дома </t>
  </si>
  <si>
    <t>Обеспечение жильем 19 семей, признанных в установленном порядке  нуждающимися в  жилых помещениях по договорам социального найма</t>
  </si>
  <si>
    <t>КУМИ,                  МКУ "ГКМХ"</t>
  </si>
  <si>
    <t xml:space="preserve">Улучшение  жилищных условий 2 семьям,признанным в установленном порядке  нуждающимися и состоящими  на учете на улучшение  жилищных условий </t>
  </si>
  <si>
    <t>Администрация ЗАТО г. Радужный                 МКУ "ГКМХ"</t>
  </si>
  <si>
    <t>комнаты площадью 16,3 кв. м в квартире по адресу: 3 квартал, дом 3, квартира  3 (определение Собинского городского суда Владимирской области от 24.03.2015 № Р_2-87/2015)</t>
  </si>
  <si>
    <t xml:space="preserve">Администрация ЗАТО г. Радужный </t>
  </si>
  <si>
    <t>Жилье на вторичном рынке для улучшения жилищных условий семьям, признанным в установленном порядке нуждающимися в улучшении жилищных условий</t>
  </si>
  <si>
    <t xml:space="preserve">комнаты площадью 17,1 кв. в коммунальной квартире, расположенной по адресу:  1 квартал, дом 36, квартира  № 49 </t>
  </si>
  <si>
    <t>Цель:  Государственная и муниципальная поддержка,  направленная на обеспечение жильем граждан, признанных в установленном порядке 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специализированного жилищного фонда</t>
  </si>
  <si>
    <t>Задача: Увеличение объемов ввода жилья,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</si>
  <si>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Задача: Обеспечение жильем граждан, признанных в установленном порядке нуждающимися в жилых помещениях, предоставляемых по договорам социального найма, и работников бюджетной сферы и муниципальных учреждений (предприятий) служебными жилыми помещениями по договорам найма специализированного жилищного фонда</t>
  </si>
  <si>
    <t>2.2.1.</t>
  </si>
  <si>
    <t>2.2.2.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</si>
  <si>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Строительство многоквартирного жилого дома в 3 квартале  (выполнение сезонных работ по благоустройству территории )</t>
  </si>
  <si>
    <t xml:space="preserve"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области; анализ схем топливо- и теплоиспользования вновь строящегося газопотребляющего объекта: "Многоквартирный  жилой дом в 7/3 квартале"; Исследование почвы для строительства многоквартирного жилого дома в  7/3 квартале; экспертиза проекта </t>
  </si>
  <si>
    <t>Проектно-изыскательские работы на строительство здания среднеэтажного  многоквартирного  жилого дома № 2 в 7/3 квартале г. Радужного Владимирской област ; и на   на строительство  многоквартирного  жилого дома 9 квартала</t>
  </si>
  <si>
    <t>комната № 802"Б" в жилом помещении № 802, расположенном по адресу 9 квартал, дом № 8, г. Радужный, Владимирской области</t>
  </si>
  <si>
    <t>Перечень мероприятий подпрограммы 5 "Социальное жилье ЗАТО г.Радужный"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</si>
  <si>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</si>
  <si>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</si>
  <si>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</si>
  <si>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</si>
  <si>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</si>
  <si>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</si>
  <si>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</si>
  <si>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 xml:space="preserve">2015 год </t>
  </si>
  <si>
    <t xml:space="preserve">2016 год </t>
  </si>
  <si>
    <t xml:space="preserve">2017 год </t>
  </si>
  <si>
    <t xml:space="preserve">2018 год </t>
  </si>
  <si>
    <t xml:space="preserve">2020 год </t>
  </si>
  <si>
    <t xml:space="preserve">2021 год </t>
  </si>
  <si>
    <t xml:space="preserve">Строительство многоквартирного дома  </t>
  </si>
  <si>
    <t>Строительство многоквартирного дома</t>
  </si>
  <si>
    <t xml:space="preserve">1. Строительство жилья </t>
  </si>
  <si>
    <t>1.1</t>
  </si>
  <si>
    <t>1.2.</t>
  </si>
  <si>
    <t>1.3.</t>
  </si>
  <si>
    <t>1.4.</t>
  </si>
  <si>
    <t>1.5.</t>
  </si>
  <si>
    <t>1.6.</t>
  </si>
  <si>
    <t xml:space="preserve">2.  Приобретение  жилья </t>
  </si>
  <si>
    <t>2.1.</t>
  </si>
  <si>
    <t>2.2.</t>
  </si>
  <si>
    <t>в том числе по годам:</t>
  </si>
  <si>
    <t>Мероприятие, предусматривающее реализацию использования преимущественного права покупки администрацией ЗАТО г. Радужный  в порядке, предусмотренном статьей 250 Гражданского кодекса Российской Федерации и п.6 статьи 42 Жилищного кодекса, в том числе:</t>
  </si>
  <si>
    <t>Приобретение жилья на вторичном рынке для улучшения жилищных условий семьям, признанным в установленном порядке нуждающимися в улучшении жилищных условий, в том числе:</t>
  </si>
  <si>
    <t xml:space="preserve">Итого  по п.2 </t>
  </si>
  <si>
    <t>Итого  по п. 1</t>
  </si>
  <si>
    <t>Приобретение благоустроенных жилых помещений (квартир) во вновь построенных домах  для обеспечения жильем  граждан, признанных в установленном порядке нуждающимися в жилых помещениях на территории ЗАТО г. Радужный Владимирской области (мероприятие, предусматривает выделение  средств местного бюджета на софинансирование мероприятий подпрограммы  "Социальное жилье государственной  программы Владимирской области «Обеспечение доступным и комфортным жильем населения  Владимирской области»)</t>
  </si>
  <si>
    <t xml:space="preserve">Приложение </t>
  </si>
  <si>
    <t>к подпрограмме 5 "Социальное жилье ЗАТО г.Радужный"</t>
  </si>
  <si>
    <t>1.7.</t>
  </si>
  <si>
    <t>2022 год</t>
  </si>
  <si>
    <t>Обеспечение жильем 71 семьи, признанной в установленном порядке  нуждающимися в  жилых помещениях по договорам социального найма, и договорам найма специализированного жилищного фонда.</t>
  </si>
  <si>
    <t>2015-2022 годы</t>
  </si>
  <si>
    <t xml:space="preserve">2019 год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</si>
</sst>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_р_."/>
    <numFmt numFmtId="178" formatCode="0.00000"/>
    <numFmt numFmtId="179" formatCode="0.0000"/>
    <numFmt numFmtId="180" formatCode="#,##0.000"/>
    <numFmt numFmtId="181" formatCode="#,##0.00000"/>
  </numFmts>
  <fonts count="4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181" fontId="2" fillId="0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Border="1" applyAlignment="1">
      <alignment wrapText="1"/>
    </xf>
    <xf numFmtId="181" fontId="1" fillId="0" borderId="11" xfId="0" applyNumberFormat="1" applyFont="1" applyFill="1" applyBorder="1" applyAlignment="1">
      <alignment vertical="top" wrapText="1"/>
    </xf>
    <xf numFmtId="181" fontId="1" fillId="0" borderId="13" xfId="0" applyNumberFormat="1" applyFont="1" applyFill="1" applyBorder="1" applyAlignment="1">
      <alignment vertical="top" wrapText="1"/>
    </xf>
    <xf numFmtId="0" fontId="0" fillId="32" borderId="0" xfId="0" applyFill="1" applyBorder="1" applyAlignment="1">
      <alignment wrapText="1"/>
    </xf>
    <xf numFmtId="180" fontId="1" fillId="0" borderId="10" xfId="0" applyNumberFormat="1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4" fontId="1" fillId="0" borderId="11" xfId="0" applyNumberFormat="1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Normal="75" zoomScaleSheetLayoutView="100" zoomScalePageLayoutView="0" workbookViewId="0" topLeftCell="A43">
      <selection activeCell="H51" sqref="H51"/>
    </sheetView>
  </sheetViews>
  <sheetFormatPr defaultColWidth="9.00390625" defaultRowHeight="12.75"/>
  <cols>
    <col min="1" max="1" width="7.625" style="9" customWidth="1"/>
    <col min="2" max="2" width="41.75390625" style="9" customWidth="1"/>
    <col min="3" max="3" width="15.75390625" style="9" customWidth="1"/>
    <col min="4" max="4" width="17.625" style="9" customWidth="1"/>
    <col min="5" max="5" width="13.00390625" style="9" customWidth="1"/>
    <col min="6" max="6" width="17.25390625" style="9" customWidth="1"/>
    <col min="7" max="7" width="15.625" style="9" customWidth="1"/>
    <col min="8" max="8" width="16.125" style="9" customWidth="1"/>
    <col min="9" max="9" width="16.875" style="9" customWidth="1"/>
    <col min="10" max="10" width="28.75390625" style="9" customWidth="1"/>
    <col min="11" max="11" width="11.625" style="9" bestFit="1" customWidth="1"/>
    <col min="12" max="16384" width="9.125" style="9" customWidth="1"/>
  </cols>
  <sheetData>
    <row r="1" spans="1:10" ht="15.75">
      <c r="A1" s="2"/>
      <c r="B1" s="2"/>
      <c r="C1" s="2"/>
      <c r="D1" s="2"/>
      <c r="E1" s="2"/>
      <c r="F1" s="2"/>
      <c r="G1" s="2"/>
      <c r="H1" s="62" t="s">
        <v>64</v>
      </c>
      <c r="I1" s="62"/>
      <c r="J1" s="62"/>
    </row>
    <row r="2" spans="1:10" ht="21.75" customHeight="1">
      <c r="A2" s="11"/>
      <c r="B2" s="7"/>
      <c r="C2" s="7"/>
      <c r="D2" s="7"/>
      <c r="E2" s="7"/>
      <c r="F2" s="7"/>
      <c r="G2" s="7"/>
      <c r="H2" s="62" t="s">
        <v>65</v>
      </c>
      <c r="I2" s="62"/>
      <c r="J2" s="62"/>
    </row>
    <row r="3" spans="1:10" ht="15.75">
      <c r="A3" s="5"/>
      <c r="B3" s="5"/>
      <c r="C3" s="5"/>
      <c r="D3" s="5"/>
      <c r="E3" s="5"/>
      <c r="F3" s="5"/>
      <c r="G3" s="5"/>
      <c r="H3" s="52"/>
      <c r="I3" s="52"/>
      <c r="J3" s="52"/>
    </row>
    <row r="4" spans="1:10" ht="15.75">
      <c r="A4" s="5"/>
      <c r="B4" s="5"/>
      <c r="C4" s="5"/>
      <c r="D4" s="5"/>
      <c r="E4" s="5"/>
      <c r="F4" s="5"/>
      <c r="G4" s="5"/>
      <c r="H4" s="52"/>
      <c r="I4" s="52"/>
      <c r="J4" s="52"/>
    </row>
    <row r="5" spans="1:10" ht="15.75">
      <c r="A5" s="5"/>
      <c r="B5" s="5"/>
      <c r="C5" s="5"/>
      <c r="D5" s="5"/>
      <c r="E5" s="5"/>
      <c r="F5" s="5"/>
      <c r="G5" s="5"/>
      <c r="H5" s="52"/>
      <c r="I5" s="52"/>
      <c r="J5" s="52"/>
    </row>
    <row r="6" spans="1:10" ht="20.25">
      <c r="A6" s="53" t="s">
        <v>32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7.25" customHeight="1">
      <c r="A7" s="69" t="s">
        <v>2</v>
      </c>
      <c r="B7" s="51" t="s">
        <v>0</v>
      </c>
      <c r="C7" s="51" t="s">
        <v>1</v>
      </c>
      <c r="D7" s="51" t="s">
        <v>8</v>
      </c>
      <c r="E7" s="51" t="s">
        <v>5</v>
      </c>
      <c r="F7" s="51"/>
      <c r="G7" s="51"/>
      <c r="H7" s="51"/>
      <c r="I7" s="51" t="s">
        <v>10</v>
      </c>
      <c r="J7" s="51" t="s">
        <v>11</v>
      </c>
    </row>
    <row r="8" spans="1:10" ht="25.5" customHeight="1">
      <c r="A8" s="69"/>
      <c r="B8" s="51"/>
      <c r="C8" s="51"/>
      <c r="D8" s="51"/>
      <c r="E8" s="51" t="s">
        <v>6</v>
      </c>
      <c r="F8" s="51" t="s">
        <v>9</v>
      </c>
      <c r="G8" s="51"/>
      <c r="H8" s="51" t="s">
        <v>7</v>
      </c>
      <c r="I8" s="51"/>
      <c r="J8" s="51"/>
    </row>
    <row r="9" spans="1:10" ht="58.5" customHeight="1">
      <c r="A9" s="69"/>
      <c r="B9" s="51"/>
      <c r="C9" s="51"/>
      <c r="D9" s="51"/>
      <c r="E9" s="51"/>
      <c r="F9" s="6" t="s">
        <v>3</v>
      </c>
      <c r="G9" s="6" t="s">
        <v>4</v>
      </c>
      <c r="H9" s="51"/>
      <c r="I9" s="51"/>
      <c r="J9" s="51"/>
    </row>
    <row r="10" spans="1:10" ht="17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8.75" customHeight="1">
      <c r="A11" s="54" t="s">
        <v>48</v>
      </c>
      <c r="B11" s="55"/>
      <c r="C11" s="55"/>
      <c r="D11" s="55"/>
      <c r="E11" s="55"/>
      <c r="F11" s="55"/>
      <c r="G11" s="55"/>
      <c r="H11" s="55"/>
      <c r="I11" s="55"/>
      <c r="J11" s="56"/>
    </row>
    <row r="12" spans="1:10" ht="57.75" customHeight="1">
      <c r="A12" s="57" t="s">
        <v>23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57.75" customHeight="1">
      <c r="A13" s="57" t="s">
        <v>24</v>
      </c>
      <c r="B13" s="58"/>
      <c r="C13" s="58"/>
      <c r="D13" s="58"/>
      <c r="E13" s="58"/>
      <c r="F13" s="58"/>
      <c r="G13" s="58"/>
      <c r="H13" s="58"/>
      <c r="I13" s="58"/>
      <c r="J13" s="59"/>
    </row>
    <row r="14" spans="1:10" ht="130.5" customHeight="1">
      <c r="A14" s="24" t="s">
        <v>49</v>
      </c>
      <c r="B14" s="15" t="s">
        <v>28</v>
      </c>
      <c r="C14" s="13" t="s">
        <v>40</v>
      </c>
      <c r="D14" s="13">
        <f>SUM(E14:H14)</f>
        <v>4099.81788</v>
      </c>
      <c r="E14" s="13"/>
      <c r="F14" s="13"/>
      <c r="G14" s="13">
        <v>4099.81788</v>
      </c>
      <c r="H14" s="13"/>
      <c r="I14" s="71" t="s">
        <v>12</v>
      </c>
      <c r="J14" s="66" t="s">
        <v>68</v>
      </c>
    </row>
    <row r="15" spans="1:10" s="10" customFormat="1" ht="188.25" customHeight="1">
      <c r="A15" s="24" t="s">
        <v>50</v>
      </c>
      <c r="B15" s="15" t="s">
        <v>29</v>
      </c>
      <c r="C15" s="12" t="s">
        <v>41</v>
      </c>
      <c r="D15" s="13">
        <f>SUM(E15:H15)</f>
        <v>905.63596</v>
      </c>
      <c r="E15" s="12"/>
      <c r="F15" s="12">
        <v>0</v>
      </c>
      <c r="G15" s="12">
        <v>905.63596</v>
      </c>
      <c r="H15" s="12"/>
      <c r="I15" s="71"/>
      <c r="J15" s="66"/>
    </row>
    <row r="16" spans="1:11" s="10" customFormat="1" ht="123.75" customHeight="1">
      <c r="A16" s="24" t="s">
        <v>51</v>
      </c>
      <c r="B16" s="15" t="s">
        <v>30</v>
      </c>
      <c r="C16" s="12" t="s">
        <v>42</v>
      </c>
      <c r="D16" s="13">
        <f>SUM(E16:H16)</f>
        <v>650</v>
      </c>
      <c r="E16" s="12"/>
      <c r="F16" s="12">
        <v>0</v>
      </c>
      <c r="G16" s="12">
        <v>650</v>
      </c>
      <c r="H16" s="12"/>
      <c r="I16" s="71"/>
      <c r="J16" s="67"/>
      <c r="K16" s="32">
        <v>2000</v>
      </c>
    </row>
    <row r="17" spans="1:11" s="10" customFormat="1" ht="24" customHeight="1">
      <c r="A17" s="60" t="s">
        <v>52</v>
      </c>
      <c r="B17" s="48" t="s">
        <v>14</v>
      </c>
      <c r="C17" s="12" t="s">
        <v>43</v>
      </c>
      <c r="D17" s="34">
        <f>SUM(E17:H17)</f>
        <v>3118.209</v>
      </c>
      <c r="E17" s="33"/>
      <c r="F17" s="33"/>
      <c r="G17" s="33">
        <v>3118.209</v>
      </c>
      <c r="H17" s="12"/>
      <c r="I17" s="12"/>
      <c r="J17" s="22"/>
      <c r="K17" s="32"/>
    </row>
    <row r="18" spans="1:11" s="10" customFormat="1" ht="33" customHeight="1">
      <c r="A18" s="61"/>
      <c r="B18" s="50"/>
      <c r="C18" s="12" t="s">
        <v>37</v>
      </c>
      <c r="D18" s="34">
        <f>F18+G18</f>
        <v>897</v>
      </c>
      <c r="E18" s="33"/>
      <c r="F18" s="33"/>
      <c r="G18" s="33">
        <v>897</v>
      </c>
      <c r="H18" s="12"/>
      <c r="I18" s="12"/>
      <c r="J18" s="22"/>
      <c r="K18" s="32"/>
    </row>
    <row r="19" spans="1:11" s="10" customFormat="1" ht="30" customHeight="1">
      <c r="A19" s="24" t="s">
        <v>53</v>
      </c>
      <c r="B19" s="14" t="s">
        <v>47</v>
      </c>
      <c r="C19" s="12" t="s">
        <v>44</v>
      </c>
      <c r="D19" s="80">
        <f>SUM(E19:H19)</f>
        <v>105000</v>
      </c>
      <c r="E19" s="27"/>
      <c r="F19" s="27">
        <v>0</v>
      </c>
      <c r="G19" s="27">
        <v>105000</v>
      </c>
      <c r="H19" s="12"/>
      <c r="I19" s="12"/>
      <c r="J19" s="35"/>
      <c r="K19" s="32"/>
    </row>
    <row r="20" spans="1:11" s="10" customFormat="1" ht="29.25" customHeight="1">
      <c r="A20" s="24" t="s">
        <v>54</v>
      </c>
      <c r="B20" s="14" t="s">
        <v>46</v>
      </c>
      <c r="C20" s="12" t="s">
        <v>45</v>
      </c>
      <c r="D20" s="80">
        <f>SUM(E20:H20)</f>
        <v>105000</v>
      </c>
      <c r="E20" s="27"/>
      <c r="F20" s="27">
        <v>0</v>
      </c>
      <c r="G20" s="27">
        <v>105000</v>
      </c>
      <c r="H20" s="12"/>
      <c r="I20" s="12"/>
      <c r="J20" s="35"/>
      <c r="K20" s="32"/>
    </row>
    <row r="21" spans="1:11" s="10" customFormat="1" ht="29.25" customHeight="1">
      <c r="A21" s="78" t="s">
        <v>66</v>
      </c>
      <c r="B21" s="14" t="s">
        <v>46</v>
      </c>
      <c r="C21" s="12" t="s">
        <v>67</v>
      </c>
      <c r="D21" s="80">
        <f>SUM(E21:H21)</f>
        <v>105000</v>
      </c>
      <c r="E21" s="27"/>
      <c r="F21" s="27"/>
      <c r="G21" s="27">
        <v>105000</v>
      </c>
      <c r="H21" s="12"/>
      <c r="I21" s="12"/>
      <c r="J21" s="35"/>
      <c r="K21" s="32"/>
    </row>
    <row r="22" spans="1:11" s="10" customFormat="1" ht="29.25" customHeight="1">
      <c r="A22" s="60"/>
      <c r="B22" s="14" t="s">
        <v>62</v>
      </c>
      <c r="C22" s="12" t="s">
        <v>69</v>
      </c>
      <c r="D22" s="34">
        <f>E22+F22+G22+H22</f>
        <v>324670.66284</v>
      </c>
      <c r="E22" s="41">
        <f>E23+E24+E25+E26+E27+E28+E29</f>
        <v>0</v>
      </c>
      <c r="F22" s="41">
        <f>F23+F24+F25+F26+F27+F28+F29</f>
        <v>0</v>
      </c>
      <c r="G22" s="33">
        <f>G23+G24+G25+G26+G27+G28+G29+G30</f>
        <v>324670.66284</v>
      </c>
      <c r="H22" s="41">
        <f>H23+H24+H25+H26+H27+H28+H29</f>
        <v>0</v>
      </c>
      <c r="I22" s="12"/>
      <c r="J22" s="35"/>
      <c r="K22" s="32"/>
    </row>
    <row r="23" spans="1:11" s="10" customFormat="1" ht="29.25" customHeight="1">
      <c r="A23" s="68"/>
      <c r="B23" s="45" t="s">
        <v>58</v>
      </c>
      <c r="C23" s="13" t="s">
        <v>40</v>
      </c>
      <c r="D23" s="13">
        <f>E23+F23+G23+H23</f>
        <v>4099.81788</v>
      </c>
      <c r="E23" s="41">
        <f>E14</f>
        <v>0</v>
      </c>
      <c r="F23" s="41">
        <f>F14</f>
        <v>0</v>
      </c>
      <c r="G23" s="12">
        <f>G14</f>
        <v>4099.81788</v>
      </c>
      <c r="H23" s="41">
        <f>H14</f>
        <v>0</v>
      </c>
      <c r="I23" s="12"/>
      <c r="J23" s="35"/>
      <c r="K23" s="32"/>
    </row>
    <row r="24" spans="1:11" s="10" customFormat="1" ht="29.25" customHeight="1">
      <c r="A24" s="68"/>
      <c r="B24" s="46"/>
      <c r="C24" s="12" t="s">
        <v>41</v>
      </c>
      <c r="D24" s="13">
        <f>E24+F24+G24+H24</f>
        <v>905.63596</v>
      </c>
      <c r="E24" s="41">
        <f>E15</f>
        <v>0</v>
      </c>
      <c r="F24" s="41">
        <f>F15</f>
        <v>0</v>
      </c>
      <c r="G24" s="12">
        <f>G15</f>
        <v>905.63596</v>
      </c>
      <c r="H24" s="41">
        <f>H15</f>
        <v>0</v>
      </c>
      <c r="I24" s="12"/>
      <c r="J24" s="35"/>
      <c r="K24" s="32"/>
    </row>
    <row r="25" spans="1:11" s="10" customFormat="1" ht="29.25" customHeight="1">
      <c r="A25" s="68"/>
      <c r="B25" s="46"/>
      <c r="C25" s="12" t="s">
        <v>42</v>
      </c>
      <c r="D25" s="13">
        <f>E25+F25+G25+H25</f>
        <v>650</v>
      </c>
      <c r="E25" s="41">
        <f>E16</f>
        <v>0</v>
      </c>
      <c r="F25" s="41">
        <f>F16</f>
        <v>0</v>
      </c>
      <c r="G25" s="12">
        <f>G16</f>
        <v>650</v>
      </c>
      <c r="H25" s="41">
        <f>H16</f>
        <v>0</v>
      </c>
      <c r="I25" s="12"/>
      <c r="J25" s="35"/>
      <c r="K25" s="32"/>
    </row>
    <row r="26" spans="1:11" s="10" customFormat="1" ht="29.25" customHeight="1">
      <c r="A26" s="68"/>
      <c r="B26" s="46"/>
      <c r="C26" s="12" t="s">
        <v>43</v>
      </c>
      <c r="D26" s="13">
        <f>E26+F26+G26+H26</f>
        <v>3118.209</v>
      </c>
      <c r="E26" s="41">
        <f>E17</f>
        <v>0</v>
      </c>
      <c r="F26" s="41">
        <f>F17</f>
        <v>0</v>
      </c>
      <c r="G26" s="33">
        <f>G17</f>
        <v>3118.209</v>
      </c>
      <c r="H26" s="41">
        <f>H17</f>
        <v>0</v>
      </c>
      <c r="I26" s="12"/>
      <c r="J26" s="35"/>
      <c r="K26" s="32"/>
    </row>
    <row r="27" spans="1:11" s="10" customFormat="1" ht="29.25" customHeight="1">
      <c r="A27" s="68"/>
      <c r="B27" s="46"/>
      <c r="C27" s="12" t="s">
        <v>37</v>
      </c>
      <c r="D27" s="13">
        <f>E27+F27+G27+H27</f>
        <v>897</v>
      </c>
      <c r="E27" s="41">
        <f>E18</f>
        <v>0</v>
      </c>
      <c r="F27" s="41">
        <f>F18</f>
        <v>0</v>
      </c>
      <c r="G27" s="33">
        <f>G18</f>
        <v>897</v>
      </c>
      <c r="H27" s="41">
        <f>H18</f>
        <v>0</v>
      </c>
      <c r="I27" s="12"/>
      <c r="J27" s="35"/>
      <c r="K27" s="32"/>
    </row>
    <row r="28" spans="1:11" s="10" customFormat="1" ht="29.25" customHeight="1">
      <c r="A28" s="68"/>
      <c r="B28" s="46"/>
      <c r="C28" s="12" t="s">
        <v>44</v>
      </c>
      <c r="D28" s="13">
        <f>E28+F28+G28+H28</f>
        <v>105000</v>
      </c>
      <c r="E28" s="41">
        <f>E19</f>
        <v>0</v>
      </c>
      <c r="F28" s="41">
        <f>F19</f>
        <v>0</v>
      </c>
      <c r="G28" s="12">
        <f>G19</f>
        <v>105000</v>
      </c>
      <c r="H28" s="41">
        <f>H19</f>
        <v>0</v>
      </c>
      <c r="I28" s="12"/>
      <c r="J28" s="35"/>
      <c r="K28" s="32"/>
    </row>
    <row r="29" spans="1:11" s="10" customFormat="1" ht="29.25" customHeight="1">
      <c r="A29" s="61"/>
      <c r="B29" s="46"/>
      <c r="C29" s="12" t="s">
        <v>45</v>
      </c>
      <c r="D29" s="79">
        <f>E29+F29+G29+H29</f>
        <v>105000</v>
      </c>
      <c r="E29" s="41">
        <f>E20</f>
        <v>0</v>
      </c>
      <c r="F29" s="41">
        <f>F20</f>
        <v>0</v>
      </c>
      <c r="G29" s="12">
        <f>G20</f>
        <v>105000</v>
      </c>
      <c r="H29" s="41">
        <f>H20</f>
        <v>0</v>
      </c>
      <c r="I29" s="12"/>
      <c r="J29" s="35"/>
      <c r="K29" s="32"/>
    </row>
    <row r="30" spans="1:11" s="10" customFormat="1" ht="29.25" customHeight="1">
      <c r="A30" s="81"/>
      <c r="B30" s="47"/>
      <c r="C30" s="12" t="s">
        <v>67</v>
      </c>
      <c r="D30" s="79">
        <f>E30+F30+G30+H30</f>
        <v>105000</v>
      </c>
      <c r="E30" s="27">
        <f>E21</f>
        <v>0</v>
      </c>
      <c r="F30" s="27">
        <f>F21</f>
        <v>0</v>
      </c>
      <c r="G30" s="27">
        <f>G21</f>
        <v>105000</v>
      </c>
      <c r="H30" s="41"/>
      <c r="I30" s="12"/>
      <c r="J30" s="35"/>
      <c r="K30" s="32"/>
    </row>
    <row r="31" spans="1:10" s="10" customFormat="1" ht="34.5" customHeight="1">
      <c r="A31" s="63" t="s">
        <v>55</v>
      </c>
      <c r="B31" s="64"/>
      <c r="C31" s="64"/>
      <c r="D31" s="64"/>
      <c r="E31" s="64"/>
      <c r="F31" s="64"/>
      <c r="G31" s="64"/>
      <c r="H31" s="64"/>
      <c r="I31" s="64"/>
      <c r="J31" s="65"/>
    </row>
    <row r="32" spans="1:10" s="10" customFormat="1" ht="34.5" customHeight="1">
      <c r="A32" s="57" t="s">
        <v>23</v>
      </c>
      <c r="B32" s="58"/>
      <c r="C32" s="58"/>
      <c r="D32" s="58"/>
      <c r="E32" s="58"/>
      <c r="F32" s="58"/>
      <c r="G32" s="58"/>
      <c r="H32" s="58"/>
      <c r="I32" s="58"/>
      <c r="J32" s="59"/>
    </row>
    <row r="33" spans="1:10" s="10" customFormat="1" ht="34.5" customHeight="1">
      <c r="A33" s="57" t="s">
        <v>25</v>
      </c>
      <c r="B33" s="58"/>
      <c r="C33" s="58"/>
      <c r="D33" s="58"/>
      <c r="E33" s="58"/>
      <c r="F33" s="58"/>
      <c r="G33" s="58"/>
      <c r="H33" s="58"/>
      <c r="I33" s="58"/>
      <c r="J33" s="59"/>
    </row>
    <row r="34" spans="1:10" s="10" customFormat="1" ht="60" customHeight="1">
      <c r="A34" s="60" t="s">
        <v>56</v>
      </c>
      <c r="B34" s="45" t="s">
        <v>63</v>
      </c>
      <c r="C34" s="12" t="s">
        <v>40</v>
      </c>
      <c r="D34" s="13">
        <f aca="true" t="shared" si="0" ref="D34:D47">E34+F34+G34</f>
        <v>26496.45974</v>
      </c>
      <c r="E34" s="12"/>
      <c r="F34" s="12">
        <v>22522</v>
      </c>
      <c r="G34" s="12">
        <v>3974.45974</v>
      </c>
      <c r="H34" s="12"/>
      <c r="I34" s="48" t="s">
        <v>16</v>
      </c>
      <c r="J34" s="45" t="s">
        <v>15</v>
      </c>
    </row>
    <row r="35" spans="1:11" s="10" customFormat="1" ht="38.25" customHeight="1">
      <c r="A35" s="68"/>
      <c r="B35" s="46"/>
      <c r="C35" s="12" t="s">
        <v>70</v>
      </c>
      <c r="D35" s="13">
        <f>SUM(E35:H35)</f>
        <v>5450</v>
      </c>
      <c r="E35" s="12"/>
      <c r="F35" s="12">
        <v>4632</v>
      </c>
      <c r="G35" s="12">
        <v>818</v>
      </c>
      <c r="H35" s="12"/>
      <c r="I35" s="49"/>
      <c r="J35" s="46"/>
      <c r="K35" s="29"/>
    </row>
    <row r="36" spans="1:11" s="10" customFormat="1" ht="33.75" customHeight="1">
      <c r="A36" s="68"/>
      <c r="B36" s="46"/>
      <c r="C36" s="12" t="s">
        <v>38</v>
      </c>
      <c r="D36" s="13">
        <f>SUM(E36:H36)</f>
        <v>0</v>
      </c>
      <c r="E36" s="12"/>
      <c r="F36" s="12"/>
      <c r="G36" s="12">
        <v>0</v>
      </c>
      <c r="H36" s="12"/>
      <c r="I36" s="49"/>
      <c r="J36" s="46"/>
      <c r="K36" s="29"/>
    </row>
    <row r="37" spans="1:11" s="10" customFormat="1" ht="35.25" customHeight="1">
      <c r="A37" s="61"/>
      <c r="B37" s="46"/>
      <c r="C37" s="12" t="s">
        <v>39</v>
      </c>
      <c r="D37" s="13">
        <f>SUM(E37:H37)</f>
        <v>0</v>
      </c>
      <c r="E37" s="12"/>
      <c r="F37" s="12"/>
      <c r="G37" s="12">
        <v>0</v>
      </c>
      <c r="H37" s="12"/>
      <c r="I37" s="50"/>
      <c r="J37" s="47"/>
      <c r="K37" s="29"/>
    </row>
    <row r="38" spans="1:11" s="10" customFormat="1" ht="86.25" customHeight="1">
      <c r="A38" s="43"/>
      <c r="B38" s="47"/>
      <c r="C38" s="12" t="s">
        <v>67</v>
      </c>
      <c r="D38" s="13">
        <f>SUM(E38:H38)</f>
        <v>0</v>
      </c>
      <c r="E38" s="12"/>
      <c r="F38" s="12">
        <v>0</v>
      </c>
      <c r="G38" s="12">
        <v>0</v>
      </c>
      <c r="H38" s="12"/>
      <c r="I38" s="44"/>
      <c r="J38" s="39"/>
      <c r="K38" s="29"/>
    </row>
    <row r="39" spans="1:10" s="10" customFormat="1" ht="89.25" customHeight="1">
      <c r="A39" s="23" t="s">
        <v>57</v>
      </c>
      <c r="B39" s="19" t="s">
        <v>60</v>
      </c>
      <c r="C39" s="12"/>
      <c r="D39" s="13"/>
      <c r="E39" s="12"/>
      <c r="F39" s="12"/>
      <c r="G39" s="12"/>
      <c r="H39" s="12"/>
      <c r="I39" s="20"/>
      <c r="J39" s="45" t="s">
        <v>17</v>
      </c>
    </row>
    <row r="40" spans="1:10" s="10" customFormat="1" ht="130.5" customHeight="1">
      <c r="A40" s="21" t="s">
        <v>26</v>
      </c>
      <c r="B40" s="19" t="s">
        <v>59</v>
      </c>
      <c r="C40" s="12"/>
      <c r="D40" s="13"/>
      <c r="E40" s="12"/>
      <c r="F40" s="12"/>
      <c r="G40" s="12"/>
      <c r="H40" s="12"/>
      <c r="I40" s="20"/>
      <c r="J40" s="46"/>
    </row>
    <row r="41" spans="1:10" s="10" customFormat="1" ht="85.5" customHeight="1">
      <c r="A41" s="21"/>
      <c r="B41" s="19" t="s">
        <v>19</v>
      </c>
      <c r="C41" s="12" t="s">
        <v>40</v>
      </c>
      <c r="D41" s="13">
        <f t="shared" si="0"/>
        <v>700</v>
      </c>
      <c r="E41" s="12"/>
      <c r="F41" s="12"/>
      <c r="G41" s="12">
        <v>700</v>
      </c>
      <c r="H41" s="12"/>
      <c r="I41" s="20" t="s">
        <v>20</v>
      </c>
      <c r="J41" s="46"/>
    </row>
    <row r="42" spans="1:10" s="10" customFormat="1" ht="65.25" customHeight="1">
      <c r="A42" s="21"/>
      <c r="B42" s="19" t="s">
        <v>22</v>
      </c>
      <c r="C42" s="12" t="s">
        <v>40</v>
      </c>
      <c r="D42" s="13">
        <f t="shared" si="0"/>
        <v>750</v>
      </c>
      <c r="E42" s="12"/>
      <c r="F42" s="12"/>
      <c r="G42" s="12">
        <v>750</v>
      </c>
      <c r="H42" s="12"/>
      <c r="I42" s="20" t="s">
        <v>20</v>
      </c>
      <c r="J42" s="46"/>
    </row>
    <row r="43" spans="1:10" s="10" customFormat="1" ht="80.25" customHeight="1">
      <c r="A43" s="21"/>
      <c r="B43" s="19" t="s">
        <v>31</v>
      </c>
      <c r="C43" s="12" t="s">
        <v>42</v>
      </c>
      <c r="D43" s="13">
        <f t="shared" si="0"/>
        <v>570</v>
      </c>
      <c r="E43" s="12"/>
      <c r="F43" s="12"/>
      <c r="G43" s="12">
        <v>570</v>
      </c>
      <c r="H43" s="12"/>
      <c r="I43" s="20" t="s">
        <v>20</v>
      </c>
      <c r="J43" s="46"/>
    </row>
    <row r="44" spans="1:10" s="10" customFormat="1" ht="29.25" customHeight="1">
      <c r="A44" s="72" t="s">
        <v>27</v>
      </c>
      <c r="B44" s="45" t="s">
        <v>21</v>
      </c>
      <c r="C44" s="12" t="s">
        <v>70</v>
      </c>
      <c r="D44" s="13">
        <f t="shared" si="0"/>
        <v>0</v>
      </c>
      <c r="E44" s="12"/>
      <c r="F44" s="12"/>
      <c r="G44" s="12">
        <v>0</v>
      </c>
      <c r="H44" s="12"/>
      <c r="I44" s="48" t="s">
        <v>18</v>
      </c>
      <c r="J44" s="46"/>
    </row>
    <row r="45" spans="1:10" s="10" customFormat="1" ht="27" customHeight="1">
      <c r="A45" s="73"/>
      <c r="B45" s="46"/>
      <c r="C45" s="12" t="s">
        <v>38</v>
      </c>
      <c r="D45" s="13">
        <f t="shared" si="0"/>
        <v>0</v>
      </c>
      <c r="E45" s="12"/>
      <c r="F45" s="12"/>
      <c r="G45" s="12">
        <v>0</v>
      </c>
      <c r="H45" s="12"/>
      <c r="I45" s="49"/>
      <c r="J45" s="46"/>
    </row>
    <row r="46" spans="1:10" s="10" customFormat="1" ht="25.5" customHeight="1">
      <c r="A46" s="73"/>
      <c r="B46" s="46"/>
      <c r="C46" s="12" t="s">
        <v>39</v>
      </c>
      <c r="D46" s="13">
        <f t="shared" si="0"/>
        <v>0</v>
      </c>
      <c r="E46" s="12"/>
      <c r="F46" s="12"/>
      <c r="G46" s="12">
        <v>0</v>
      </c>
      <c r="H46" s="12"/>
      <c r="I46" s="50"/>
      <c r="J46" s="47"/>
    </row>
    <row r="47" spans="1:10" s="10" customFormat="1" ht="18.75" customHeight="1">
      <c r="A47" s="74"/>
      <c r="B47" s="47"/>
      <c r="C47" s="12" t="s">
        <v>67</v>
      </c>
      <c r="D47" s="13">
        <f t="shared" si="0"/>
        <v>0</v>
      </c>
      <c r="E47" s="12"/>
      <c r="F47" s="12"/>
      <c r="G47" s="12">
        <v>0</v>
      </c>
      <c r="H47" s="12"/>
      <c r="I47" s="36"/>
      <c r="J47" s="40"/>
    </row>
    <row r="48" spans="1:10" s="10" customFormat="1" ht="36.75" customHeight="1">
      <c r="A48" s="37"/>
      <c r="B48" s="38" t="s">
        <v>61</v>
      </c>
      <c r="C48" s="12" t="s">
        <v>69</v>
      </c>
      <c r="D48" s="13">
        <f>E48+F48+G48+H48</f>
        <v>33966.45974</v>
      </c>
      <c r="E48" s="12">
        <f>E49+E50+E51+E52+E53+E54+E55</f>
        <v>0</v>
      </c>
      <c r="F48" s="12">
        <f>F49+F50+F51+F52+F53+F54+F55</f>
        <v>27154</v>
      </c>
      <c r="G48" s="12">
        <f>G49+G50+G51+G52+G53+G54+G55</f>
        <v>6812.45974</v>
      </c>
      <c r="H48" s="12"/>
      <c r="I48" s="36"/>
      <c r="J48" s="40"/>
    </row>
    <row r="49" spans="1:10" s="10" customFormat="1" ht="21.75" customHeight="1">
      <c r="A49" s="75"/>
      <c r="B49" s="45" t="s">
        <v>58</v>
      </c>
      <c r="C49" s="12" t="s">
        <v>40</v>
      </c>
      <c r="D49" s="13">
        <f>E49+F49+G49+H49</f>
        <v>27946.45974</v>
      </c>
      <c r="E49" s="12">
        <f>E34+E41+E42</f>
        <v>0</v>
      </c>
      <c r="F49" s="12">
        <f>F34+F41+F42</f>
        <v>22522</v>
      </c>
      <c r="G49" s="12">
        <f>G34+G41+G42</f>
        <v>5424.45974</v>
      </c>
      <c r="H49" s="12"/>
      <c r="I49" s="36"/>
      <c r="J49" s="40"/>
    </row>
    <row r="50" spans="1:10" s="10" customFormat="1" ht="26.25" customHeight="1">
      <c r="A50" s="76"/>
      <c r="B50" s="46"/>
      <c r="C50" s="12" t="s">
        <v>41</v>
      </c>
      <c r="D50" s="13">
        <f aca="true" t="shared" si="1" ref="D50:D55">E50+F50+G50+H50</f>
        <v>0</v>
      </c>
      <c r="E50" s="12">
        <v>0</v>
      </c>
      <c r="F50" s="12">
        <v>0</v>
      </c>
      <c r="G50" s="12">
        <v>0</v>
      </c>
      <c r="H50" s="12"/>
      <c r="I50" s="36"/>
      <c r="J50" s="40"/>
    </row>
    <row r="51" spans="1:10" s="10" customFormat="1" ht="23.25" customHeight="1">
      <c r="A51" s="76"/>
      <c r="B51" s="46"/>
      <c r="C51" s="12" t="s">
        <v>42</v>
      </c>
      <c r="D51" s="13">
        <f t="shared" si="1"/>
        <v>570</v>
      </c>
      <c r="E51" s="12">
        <f>E43</f>
        <v>0</v>
      </c>
      <c r="F51" s="12">
        <f>F43</f>
        <v>0</v>
      </c>
      <c r="G51" s="12">
        <f>G43</f>
        <v>570</v>
      </c>
      <c r="H51" s="12"/>
      <c r="I51" s="36"/>
      <c r="J51" s="40"/>
    </row>
    <row r="52" spans="1:10" s="10" customFormat="1" ht="29.25" customHeight="1">
      <c r="A52" s="76"/>
      <c r="B52" s="46"/>
      <c r="C52" s="12" t="s">
        <v>43</v>
      </c>
      <c r="D52" s="13">
        <f t="shared" si="1"/>
        <v>0</v>
      </c>
      <c r="E52" s="12">
        <v>0</v>
      </c>
      <c r="F52" s="12">
        <v>0</v>
      </c>
      <c r="G52" s="12">
        <v>0</v>
      </c>
      <c r="H52" s="12"/>
      <c r="I52" s="36"/>
      <c r="J52" s="40"/>
    </row>
    <row r="53" spans="1:10" s="10" customFormat="1" ht="19.5" customHeight="1">
      <c r="A53" s="76"/>
      <c r="B53" s="46"/>
      <c r="C53" s="12" t="s">
        <v>70</v>
      </c>
      <c r="D53" s="13">
        <f t="shared" si="1"/>
        <v>5450</v>
      </c>
      <c r="E53" s="12">
        <f>E35+E44</f>
        <v>0</v>
      </c>
      <c r="F53" s="12">
        <f>F35+F44</f>
        <v>4632</v>
      </c>
      <c r="G53" s="12">
        <f>G35+G44</f>
        <v>818</v>
      </c>
      <c r="H53" s="12"/>
      <c r="I53" s="36"/>
      <c r="J53" s="40"/>
    </row>
    <row r="54" spans="1:10" s="10" customFormat="1" ht="27" customHeight="1">
      <c r="A54" s="76"/>
      <c r="B54" s="46"/>
      <c r="C54" s="12" t="s">
        <v>38</v>
      </c>
      <c r="D54" s="13">
        <f t="shared" si="1"/>
        <v>0</v>
      </c>
      <c r="E54" s="12">
        <f>E36+E45</f>
        <v>0</v>
      </c>
      <c r="F54" s="12">
        <f>F36+F45</f>
        <v>0</v>
      </c>
      <c r="G54" s="12">
        <f>G36+G45</f>
        <v>0</v>
      </c>
      <c r="H54" s="12"/>
      <c r="I54" s="36"/>
      <c r="J54" s="40"/>
    </row>
    <row r="55" spans="1:10" s="10" customFormat="1" ht="21.75" customHeight="1">
      <c r="A55" s="76"/>
      <c r="B55" s="46"/>
      <c r="C55" s="12" t="s">
        <v>39</v>
      </c>
      <c r="D55" s="13">
        <f>E55+F55+G55+H55</f>
        <v>0</v>
      </c>
      <c r="E55" s="12">
        <f>E37+E46</f>
        <v>0</v>
      </c>
      <c r="F55" s="12">
        <f>F37+F46</f>
        <v>0</v>
      </c>
      <c r="G55" s="12">
        <f>G37+G46</f>
        <v>0</v>
      </c>
      <c r="H55" s="12"/>
      <c r="I55" s="36"/>
      <c r="J55" s="40"/>
    </row>
    <row r="56" spans="1:10" s="10" customFormat="1" ht="21.75" customHeight="1">
      <c r="A56" s="77"/>
      <c r="B56" s="47"/>
      <c r="C56" s="12" t="s">
        <v>67</v>
      </c>
      <c r="D56" s="13">
        <f>E56+F56+G56+H56</f>
        <v>0</v>
      </c>
      <c r="E56" s="12">
        <f>E47+E38</f>
        <v>0</v>
      </c>
      <c r="F56" s="12">
        <f>F47+F38</f>
        <v>0</v>
      </c>
      <c r="G56" s="12">
        <f>G47+G38</f>
        <v>0</v>
      </c>
      <c r="H56" s="12"/>
      <c r="I56" s="42"/>
      <c r="J56" s="39"/>
    </row>
    <row r="57" spans="1:10" s="10" customFormat="1" ht="31.5" customHeight="1">
      <c r="A57" s="75"/>
      <c r="B57" s="15" t="s">
        <v>13</v>
      </c>
      <c r="C57" s="12" t="s">
        <v>69</v>
      </c>
      <c r="D57" s="26">
        <f>E57+F57+G57</f>
        <v>358637.12257999997</v>
      </c>
      <c r="E57" s="26">
        <f>E58+E59+E60+E61+E62+E63+E64+E65</f>
        <v>0</v>
      </c>
      <c r="F57" s="26">
        <f>F58+F59+F60+F61+F62+F63+F64+F65</f>
        <v>27154</v>
      </c>
      <c r="G57" s="26">
        <f>G58+G59+G60+G61+G62+G63+G64+G65</f>
        <v>331483.12257999997</v>
      </c>
      <c r="H57" s="12"/>
      <c r="I57" s="42"/>
      <c r="J57" s="39"/>
    </row>
    <row r="58" spans="1:10" s="10" customFormat="1" ht="28.5" customHeight="1">
      <c r="A58" s="76"/>
      <c r="B58" s="45" t="s">
        <v>58</v>
      </c>
      <c r="C58" s="12" t="s">
        <v>33</v>
      </c>
      <c r="D58" s="26">
        <f>E58+F58+G58</f>
        <v>32046.27762</v>
      </c>
      <c r="E58" s="26">
        <f>E23+E49</f>
        <v>0</v>
      </c>
      <c r="F58" s="26">
        <f>F23+F49</f>
        <v>22522</v>
      </c>
      <c r="G58" s="26">
        <f>G23+G49</f>
        <v>9524.27762</v>
      </c>
      <c r="H58" s="26"/>
      <c r="I58" s="70"/>
      <c r="J58" s="30"/>
    </row>
    <row r="59" spans="1:10" s="10" customFormat="1" ht="28.5" customHeight="1">
      <c r="A59" s="76"/>
      <c r="B59" s="46"/>
      <c r="C59" s="12" t="s">
        <v>34</v>
      </c>
      <c r="D59" s="26">
        <f>D15</f>
        <v>905.63596</v>
      </c>
      <c r="E59" s="26">
        <f>E24+E50</f>
        <v>0</v>
      </c>
      <c r="F59" s="26">
        <f>F24+F50</f>
        <v>0</v>
      </c>
      <c r="G59" s="26">
        <f>G24+G50</f>
        <v>905.63596</v>
      </c>
      <c r="H59" s="26"/>
      <c r="I59" s="70"/>
      <c r="J59" s="31"/>
    </row>
    <row r="60" spans="1:10" s="10" customFormat="1" ht="28.5" customHeight="1">
      <c r="A60" s="76"/>
      <c r="B60" s="46"/>
      <c r="C60" s="12" t="s">
        <v>35</v>
      </c>
      <c r="D60" s="26">
        <f>E60+F60+G60+H60</f>
        <v>1220</v>
      </c>
      <c r="E60" s="27">
        <f>E25+E51</f>
        <v>0</v>
      </c>
      <c r="F60" s="27">
        <f>F25+F51</f>
        <v>0</v>
      </c>
      <c r="G60" s="27">
        <f>G25+G51</f>
        <v>1220</v>
      </c>
      <c r="H60" s="26"/>
      <c r="I60" s="70"/>
      <c r="J60" s="31"/>
    </row>
    <row r="61" spans="1:10" s="10" customFormat="1" ht="28.5" customHeight="1">
      <c r="A61" s="76"/>
      <c r="B61" s="46"/>
      <c r="C61" s="12" t="s">
        <v>36</v>
      </c>
      <c r="D61" s="33">
        <f>E61+F61+G61+H61</f>
        <v>3118.209</v>
      </c>
      <c r="E61" s="33">
        <f>E26+E52</f>
        <v>0</v>
      </c>
      <c r="F61" s="33">
        <f>F26+F52</f>
        <v>0</v>
      </c>
      <c r="G61" s="33">
        <f>G26+G52</f>
        <v>3118.209</v>
      </c>
      <c r="H61" s="26"/>
      <c r="I61" s="70"/>
      <c r="J61" s="31"/>
    </row>
    <row r="62" spans="1:10" s="10" customFormat="1" ht="28.5" customHeight="1">
      <c r="A62" s="76"/>
      <c r="B62" s="46"/>
      <c r="C62" s="12" t="s">
        <v>37</v>
      </c>
      <c r="D62" s="27">
        <f>E62+F62+G62</f>
        <v>6347</v>
      </c>
      <c r="E62" s="27">
        <f>E27+E53</f>
        <v>0</v>
      </c>
      <c r="F62" s="27">
        <f>F27+F53</f>
        <v>4632</v>
      </c>
      <c r="G62" s="27">
        <f>G27+G53</f>
        <v>1715</v>
      </c>
      <c r="H62" s="26"/>
      <c r="I62" s="70"/>
      <c r="J62" s="31"/>
    </row>
    <row r="63" spans="1:10" s="10" customFormat="1" ht="28.5" customHeight="1">
      <c r="A63" s="76"/>
      <c r="B63" s="46"/>
      <c r="C63" s="12" t="s">
        <v>38</v>
      </c>
      <c r="D63" s="27">
        <f>E63+F63+G63+H63</f>
        <v>105000</v>
      </c>
      <c r="E63" s="27">
        <f>E28+E54</f>
        <v>0</v>
      </c>
      <c r="F63" s="27">
        <f>F28+F54</f>
        <v>0</v>
      </c>
      <c r="G63" s="27">
        <f>G28+G54</f>
        <v>105000</v>
      </c>
      <c r="H63" s="26"/>
      <c r="I63" s="70"/>
      <c r="J63" s="31"/>
    </row>
    <row r="64" spans="1:10" s="10" customFormat="1" ht="28.5" customHeight="1">
      <c r="A64" s="76"/>
      <c r="B64" s="46"/>
      <c r="C64" s="12" t="s">
        <v>39</v>
      </c>
      <c r="D64" s="27">
        <f>E64+F64+G64+H64</f>
        <v>105000</v>
      </c>
      <c r="E64" s="27">
        <f>E29+E46</f>
        <v>0</v>
      </c>
      <c r="F64" s="27">
        <f>F29+F46</f>
        <v>0</v>
      </c>
      <c r="G64" s="27">
        <f>G29+G46</f>
        <v>105000</v>
      </c>
      <c r="H64" s="26"/>
      <c r="I64" s="70"/>
      <c r="J64" s="31"/>
    </row>
    <row r="65" spans="1:10" ht="24.75" customHeight="1">
      <c r="A65" s="77"/>
      <c r="B65" s="47"/>
      <c r="C65" s="13" t="s">
        <v>67</v>
      </c>
      <c r="D65" s="27">
        <f>E65+F65+G65+H65</f>
        <v>105000</v>
      </c>
      <c r="E65" s="27">
        <f>E30+E56</f>
        <v>0</v>
      </c>
      <c r="F65" s="27">
        <f>F30+F56</f>
        <v>0</v>
      </c>
      <c r="G65" s="27">
        <f>G30+G56</f>
        <v>105000</v>
      </c>
      <c r="H65" s="12"/>
      <c r="I65" s="12"/>
      <c r="J65" s="25"/>
    </row>
    <row r="66" spans="1:10" ht="16.5" customHeight="1">
      <c r="A66" s="8"/>
      <c r="B66" s="16"/>
      <c r="C66" s="16"/>
      <c r="D66" s="28"/>
      <c r="E66" s="17"/>
      <c r="F66" s="17"/>
      <c r="G66" s="17"/>
      <c r="H66" s="17"/>
      <c r="I66" s="16"/>
      <c r="J66" s="17"/>
    </row>
    <row r="67" spans="1:10" ht="12.75">
      <c r="A67" s="8"/>
      <c r="B67" s="18"/>
      <c r="C67" s="16"/>
      <c r="D67" s="17"/>
      <c r="E67" s="17"/>
      <c r="F67" s="17"/>
      <c r="G67" s="17"/>
      <c r="H67" s="17"/>
      <c r="I67" s="16"/>
      <c r="J67" s="17"/>
    </row>
    <row r="68" spans="1:10" ht="12.75">
      <c r="A68" s="8"/>
      <c r="B68" s="8"/>
      <c r="C68" s="2"/>
      <c r="D68" s="3"/>
      <c r="E68" s="1"/>
      <c r="F68" s="1"/>
      <c r="G68" s="1"/>
      <c r="H68" s="1"/>
      <c r="I68" s="2"/>
      <c r="J68" s="1"/>
    </row>
    <row r="69" spans="1:10" ht="12.75">
      <c r="A69" s="8"/>
      <c r="B69" s="8"/>
      <c r="C69" s="2"/>
      <c r="D69" s="3"/>
      <c r="E69" s="1"/>
      <c r="F69" s="1"/>
      <c r="G69" s="1"/>
      <c r="H69" s="1"/>
      <c r="I69" s="2"/>
      <c r="J69" s="1"/>
    </row>
    <row r="70" spans="1:10" ht="12.75">
      <c r="A70" s="8"/>
      <c r="B70" s="8"/>
      <c r="C70" s="2"/>
      <c r="D70" s="3"/>
      <c r="E70" s="1"/>
      <c r="F70" s="1"/>
      <c r="G70" s="1"/>
      <c r="H70" s="1"/>
      <c r="I70" s="2"/>
      <c r="J70" s="1"/>
    </row>
    <row r="71" spans="1:10" ht="12.75">
      <c r="A71" s="8"/>
      <c r="B71" s="8"/>
      <c r="C71" s="2"/>
      <c r="D71" s="3"/>
      <c r="E71" s="1"/>
      <c r="F71" s="1"/>
      <c r="G71" s="1"/>
      <c r="H71" s="1"/>
      <c r="I71" s="2"/>
      <c r="J71" s="1"/>
    </row>
  </sheetData>
  <sheetProtection/>
  <mergeCells count="41">
    <mergeCell ref="A44:A47"/>
    <mergeCell ref="B49:B56"/>
    <mergeCell ref="A49:A56"/>
    <mergeCell ref="A57:A65"/>
    <mergeCell ref="B58:B65"/>
    <mergeCell ref="I58:I64"/>
    <mergeCell ref="I14:I16"/>
    <mergeCell ref="A22:A29"/>
    <mergeCell ref="B23:B30"/>
    <mergeCell ref="B34:B38"/>
    <mergeCell ref="A31:J31"/>
    <mergeCell ref="A32:J32"/>
    <mergeCell ref="A33:J33"/>
    <mergeCell ref="E8:E9"/>
    <mergeCell ref="J14:J16"/>
    <mergeCell ref="A34:A37"/>
    <mergeCell ref="A7:A9"/>
    <mergeCell ref="B17:B18"/>
    <mergeCell ref="J7:J9"/>
    <mergeCell ref="H1:J1"/>
    <mergeCell ref="D7:D9"/>
    <mergeCell ref="H2:J2"/>
    <mergeCell ref="H3:J3"/>
    <mergeCell ref="I7:I9"/>
    <mergeCell ref="H4:J4"/>
    <mergeCell ref="B44:B47"/>
    <mergeCell ref="H5:J5"/>
    <mergeCell ref="A6:J6"/>
    <mergeCell ref="H8:H9"/>
    <mergeCell ref="C7:C9"/>
    <mergeCell ref="E7:H7"/>
    <mergeCell ref="A11:J11"/>
    <mergeCell ref="I34:I37"/>
    <mergeCell ref="F8:G8"/>
    <mergeCell ref="B7:B9"/>
    <mergeCell ref="J34:J37"/>
    <mergeCell ref="J39:J46"/>
    <mergeCell ref="I44:I46"/>
    <mergeCell ref="A12:J12"/>
    <mergeCell ref="A13:J13"/>
    <mergeCell ref="A17:A18"/>
  </mergeCells>
  <printOptions/>
  <pageMargins left="0.5905511811023623" right="0.1968503937007874" top="0.5905511811023623" bottom="0.1968503937007874" header="0.5118110236220472" footer="0.5118110236220472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PLAN</cp:lastModifiedBy>
  <cp:lastPrinted>2019-09-26T11:37:20Z</cp:lastPrinted>
  <dcterms:created xsi:type="dcterms:W3CDTF">2013-02-05T10:52:46Z</dcterms:created>
  <dcterms:modified xsi:type="dcterms:W3CDTF">2019-09-26T11:37:58Z</dcterms:modified>
  <cp:category/>
  <cp:version/>
  <cp:contentType/>
  <cp:contentStatus/>
</cp:coreProperties>
</file>