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610" windowHeight="11640" activeTab="3"/>
  </bookViews>
  <sheets>
    <sheet name="ресурсное обеспечение" sheetId="1" r:id="rId1"/>
    <sheet name="под. культура" sheetId="2" r:id="rId2"/>
    <sheet name="подпр Прав культ" sheetId="3" r:id="rId3"/>
    <sheet name="подпр Физ и спорт" sheetId="4" r:id="rId4"/>
  </sheets>
  <definedNames/>
  <calcPr fullCalcOnLoad="1"/>
</workbook>
</file>

<file path=xl/sharedStrings.xml><?xml version="1.0" encoding="utf-8"?>
<sst xmlns="http://schemas.openxmlformats.org/spreadsheetml/2006/main" count="302" uniqueCount="203">
  <si>
    <t>№ п/п</t>
  </si>
  <si>
    <t>Наименование мероприятия</t>
  </si>
  <si>
    <t>Срок исполнения</t>
  </si>
  <si>
    <t xml:space="preserve">Объем финанси-рования </t>
  </si>
  <si>
    <t>(тыс. руб.)</t>
  </si>
  <si>
    <t>В том числе:</t>
  </si>
  <si>
    <t>Суб-вен-ции</t>
  </si>
  <si>
    <t>Собственные доходы</t>
  </si>
  <si>
    <t>Вне-бюджетные средства</t>
  </si>
  <si>
    <t>Субсидии, иные  межбюджетные трансферты</t>
  </si>
  <si>
    <t xml:space="preserve">Другие собственные доходы </t>
  </si>
  <si>
    <t>1.</t>
  </si>
  <si>
    <t>МКУ «Комитет по культуре и спорту» ЗАТО г.Радужный Владимирской области</t>
  </si>
  <si>
    <t>ИТОГО по Программе</t>
  </si>
  <si>
    <t>1.1.</t>
  </si>
  <si>
    <t>Итого по Подпрограмме</t>
  </si>
  <si>
    <t>1.2.</t>
  </si>
  <si>
    <t>Итого по подпрограмме</t>
  </si>
  <si>
    <t>1.3.</t>
  </si>
  <si>
    <t>3. Ресурсное обеспечение муниципальной программы</t>
  </si>
  <si>
    <t>Перечень мероприятий муниципальной подпрограммы</t>
  </si>
  <si>
    <t>№        п/п</t>
  </si>
  <si>
    <t>Наименование мероприятий</t>
  </si>
  <si>
    <t>Объем финансирования (тыс.руб.)</t>
  </si>
  <si>
    <t>В том числе</t>
  </si>
  <si>
    <t>Субвенции</t>
  </si>
  <si>
    <t>Внебюджетные средства</t>
  </si>
  <si>
    <t>Субсидии, иные межбюджетные трансферты</t>
  </si>
  <si>
    <t>Другие собственные доходы</t>
  </si>
  <si>
    <t>Комплектование книжного фонда</t>
  </si>
  <si>
    <t>МБУК «Общедоступная библиотека ЗАТО г.Радужный»</t>
  </si>
  <si>
    <t>Улучшение библиотечного обслуживания</t>
  </si>
  <si>
    <t>Внедрение информационных технологий в процесс библиотечного обслуживания:</t>
  </si>
  <si>
    <t>МКУ «Комитет по культуре и спорту», МБУК «Общедоступная библиотека ЗАТО г.Радужный</t>
  </si>
  <si>
    <t>-обеспечение широкого доступа населения к информационно-справочным системам;</t>
  </si>
  <si>
    <t>- создание электронного каталога библиотечных фондов</t>
  </si>
  <si>
    <t xml:space="preserve">  модернизация компьютерной базы МБУК "Общедоступная библиотека"</t>
  </si>
  <si>
    <t>Организация и проведение городских творческих конкурсов и выставок детского творчества</t>
  </si>
  <si>
    <t>МКУ "Комитет по культуре и спорту"</t>
  </si>
  <si>
    <t>Выявление одаренных детей, привлечение их к занятиям творчеством, профилактика безнадзорности и правонарушений в подростковой среде</t>
  </si>
  <si>
    <t>МКУ «Комитет по культуре и спорту»</t>
  </si>
  <si>
    <t>Повышение уровня исполнительского мастерства</t>
  </si>
  <si>
    <t>Организация и проведение традиционных городских мероприятий</t>
  </si>
  <si>
    <t>Организация досуга населения, профилактика правонарушений</t>
  </si>
  <si>
    <t>Патриотическое воспитание, организация досуга населения</t>
  </si>
  <si>
    <t xml:space="preserve"> </t>
  </si>
  <si>
    <t>Поддержка творческих коллективов и любительских объединений (организация творческих юбилеев, чествование участников художественной самодеятельности и др.)</t>
  </si>
  <si>
    <t>Привлечение населения к творческой самореализации, организация досуга</t>
  </si>
  <si>
    <t>Развитие фестивальной деятельности, проведение и участие в творческих конкурсах, выставках, культурных обменах</t>
  </si>
  <si>
    <t xml:space="preserve">Выявление талантливых горожан, повышение исполнительского мастерства </t>
  </si>
  <si>
    <t>Проведение праздничных программ, посвященных профессиональным праздникам</t>
  </si>
  <si>
    <t>Формирование корпоративной культуры в трудовых коллективах</t>
  </si>
  <si>
    <t>Проведение мероприятий по сохранению памяти   радужан, внёсших вклад в развитие города</t>
  </si>
  <si>
    <t>Патриотическое воспитание, сохранение памяти о людях, внесших вклад в развитие города</t>
  </si>
  <si>
    <t>4.</t>
  </si>
  <si>
    <t>Ремонты учреждений</t>
  </si>
  <si>
    <t>МКУ ГКМХ</t>
  </si>
  <si>
    <t>Формирование здорового образа жизни. Привлечение населения к массовому отдыху на 20-30%, улучшение условий для занятий самодеятельным творчеством и организации досуга населения.</t>
  </si>
  <si>
    <t>МБУК МСДЦ</t>
  </si>
  <si>
    <t>Проектные работы по доведению до норматива освещения в зале в С\К Кристалл</t>
  </si>
  <si>
    <t>МБОУДОД ДЮСШ</t>
  </si>
  <si>
    <t>5.</t>
  </si>
  <si>
    <t>МКУ «Комитет по культуре и спорту» ЗАТО г.Радужный:</t>
  </si>
  <si>
    <t>МБУК К/Ц Досуг</t>
  </si>
  <si>
    <t>МБУК ЦДМ</t>
  </si>
  <si>
    <t>МБУК ПКиО</t>
  </si>
  <si>
    <t>МБУК  «Общедоступная библиотека»</t>
  </si>
  <si>
    <t>ВСЕГО ПО ПОДПРОГРАММЕ</t>
  </si>
  <si>
    <t>2.1.</t>
  </si>
  <si>
    <t>2.2.</t>
  </si>
  <si>
    <t>Участие юных дарований в областных, региональных и международных конкурсах, выставках, фестивалях</t>
  </si>
  <si>
    <t>3.1.</t>
  </si>
  <si>
    <t>4.1.</t>
  </si>
  <si>
    <t>МБУК ЦДМ, МБУК К\Ц Досуг</t>
  </si>
  <si>
    <t xml:space="preserve">МКУ «Комитет по культуре и спорту»                                       </t>
  </si>
  <si>
    <t>МБУК "ЦДМ"</t>
  </si>
  <si>
    <t>Работники культуры</t>
  </si>
  <si>
    <t>Организация и проведение мероприятий патриотической направленности и социально-значимых мероприятий, участие в фестивалях, смотрах, конкурсах. Организация и проведение экскурсий, транспортные услуги.</t>
  </si>
  <si>
    <t>4.2.</t>
  </si>
  <si>
    <t>Приложение 4</t>
  </si>
  <si>
    <t xml:space="preserve">Перечень мероприятий муниципальной подпрограммы </t>
  </si>
  <si>
    <t>Исполнители - ответственные за реализацию мероприятия</t>
  </si>
  <si>
    <t>Ожидаемые результаты (количественные и качественные)</t>
  </si>
  <si>
    <t>I. Организационно-методическое обеспечение</t>
  </si>
  <si>
    <t>- управление образования</t>
  </si>
  <si>
    <t>4.3.</t>
  </si>
  <si>
    <t>4.4.</t>
  </si>
  <si>
    <t>МБУК "Общедоступная библиотека"</t>
  </si>
  <si>
    <t>ИТОГО:</t>
  </si>
  <si>
    <t>Объем финансирования (тыс.руб)</t>
  </si>
  <si>
    <t xml:space="preserve">В том числе: </t>
  </si>
  <si>
    <t>Экспертиза технического состояния крыши МБОУДОД ДЮСШ</t>
  </si>
  <si>
    <t>Приложение 3</t>
  </si>
  <si>
    <t>Объем финансирования (тыс. руб.)</t>
  </si>
  <si>
    <t>исполнители, ответственные за реализацию подпрограммы</t>
  </si>
  <si>
    <t>Ожидаемые показатели оценки эффективности (количественные и качественные)</t>
  </si>
  <si>
    <t>Собственные  доходы:</t>
  </si>
  <si>
    <t>Исполнители, соисполнители, ответственные за реализацию мероприятия</t>
  </si>
  <si>
    <t>организация и проведение круглогодичной спартакиады школьников</t>
  </si>
  <si>
    <t xml:space="preserve">МКУ «Комитет </t>
  </si>
  <si>
    <t>Увеличение количества занимающихся в спортивных секциях, укрепление здоровья учащихся</t>
  </si>
  <si>
    <t xml:space="preserve">Организация  и проведение спартакиады среди предприятий и учреждений города;Сдача норм  комплекса ГТО  среди работающего населения </t>
  </si>
  <si>
    <t>Укрепление здоровья работников предприятий и учреждений города</t>
  </si>
  <si>
    <t xml:space="preserve">Организация и проведение 
 городских спортивно- мас-совых и физкультурно-оздоровительных мероприятий
</t>
  </si>
  <si>
    <t>Улучшение состояния здоровья населения, снижение уровня преступности, наркомании и алкоголизма</t>
  </si>
  <si>
    <t>Участие сборных команд города в круглогодичной спартакиаде области, российских чемпионатах и первенствах</t>
  </si>
  <si>
    <t xml:space="preserve">Увеличение количества спортсменов-разрядников; место, занятое  городом в областной спартакиаде </t>
  </si>
  <si>
    <t>Награждение лучших спортсменов и организаторов спортивно-массовой работы  по     итогам спортивного года</t>
  </si>
  <si>
    <t>Повышение статуса спортсмена</t>
  </si>
  <si>
    <t>ВСЕГО  ПО ПОДПРОГРАММЕ</t>
  </si>
  <si>
    <t>I. Организация досуга населения</t>
  </si>
  <si>
    <t>II. Укрепление материальной базы</t>
  </si>
  <si>
    <r>
      <t>III. Выполнение управленческих функций, обеспечение стабильной работы подведомственных учреждений</t>
    </r>
    <r>
      <rPr>
        <sz val="10"/>
        <color indexed="8"/>
        <rFont val="Times New Roman"/>
        <family val="1"/>
      </rPr>
      <t>:</t>
    </r>
  </si>
  <si>
    <t>IY. Выполнение муниципальных заданий:</t>
  </si>
  <si>
    <t>V. Социальная поддержка населения</t>
  </si>
  <si>
    <t>5.1.</t>
  </si>
  <si>
    <t xml:space="preserve">                           1. Массовый  спорт </t>
  </si>
  <si>
    <t>к подпрограмме</t>
  </si>
  <si>
    <t>1.4.</t>
  </si>
  <si>
    <t>1.5.</t>
  </si>
  <si>
    <t>1.6.</t>
  </si>
  <si>
    <t>1.7.</t>
  </si>
  <si>
    <t>1.8.</t>
  </si>
  <si>
    <t>1.9.</t>
  </si>
  <si>
    <t>1.10.</t>
  </si>
  <si>
    <t>2.3.</t>
  </si>
  <si>
    <t>2.4.</t>
  </si>
  <si>
    <t>2.5.</t>
  </si>
  <si>
    <t>2.6.</t>
  </si>
  <si>
    <t>2.7.</t>
  </si>
  <si>
    <t>4.5.</t>
  </si>
  <si>
    <t>4.6.</t>
  </si>
  <si>
    <t>4.7.</t>
  </si>
  <si>
    <r>
      <t>Цели и задачи::</t>
    </r>
    <r>
      <rPr>
        <sz val="12"/>
        <color indexed="8"/>
        <rFont val="Times New Roman"/>
        <family val="1"/>
      </rPr>
      <t xml:space="preserve"> мониторинг состояния правового просвещения населения, эффективности работы органов местного самоуправления в данном направлении, совершенствование форм и методов работы с гражданами по правовому просвещению</t>
    </r>
  </si>
  <si>
    <t>Цель- популяризация физической культуры и спорта  среди учащейся молодежи, работающей категории населения города. Повышение роли физической культуры и спорта как средства и нравственного здоровья населения. Повышение спортивного мастерства занимающихся. Пропаганда физической культуры и спорта.</t>
  </si>
  <si>
    <t>Задача- привлечение учащейся молодежи, широких слоев населения к активным занятиям физической культурой и спортом. Повышение массовости спортивных мероприятий. Повышение качества и эффективности учебно-тренировочных занятий. Поддержка молодых и перспективных спортсменов.</t>
  </si>
  <si>
    <t>2.</t>
  </si>
  <si>
    <t>Учреждения культуры и спорта</t>
  </si>
  <si>
    <t>2017-2019г.г.</t>
  </si>
  <si>
    <t>2017-2019</t>
  </si>
  <si>
    <t>Приобретение основных средств</t>
  </si>
  <si>
    <t>2017-2019 годы</t>
  </si>
  <si>
    <t>Пополнение библиотек общеобразовательных организаций, методического кабинета управления образования литературой по правовой тематике</t>
  </si>
  <si>
    <t>Расширение базы методического обеспечения для организации работы по правовому просвещению</t>
  </si>
  <si>
    <t>II. Органы местного самоуправления в системе правового просвещения</t>
  </si>
  <si>
    <t>Систематическое пополнение информационной базы "Информационно-правового центра", находящегося в МБУК "Общедоступная библиотека"</t>
  </si>
  <si>
    <t>III. Меры улучшения работы среди населения по правовому просвещению и воспитанию</t>
  </si>
  <si>
    <t>3.</t>
  </si>
  <si>
    <t>Совершенствование системы правового воспитания обучающихся. Проведение ежегодных городских мероприятий:</t>
  </si>
  <si>
    <t>Повышение интереса обучающихся к изучению правовой системы государства.   Увеличение численности обучающихся, участников мероприятий правовой направленности.</t>
  </si>
  <si>
    <t>Конкурс "Гражданином быть обязан", посвящённый Конституции РФ и Международному Дню Прав человека</t>
  </si>
  <si>
    <t>3.2.</t>
  </si>
  <si>
    <t>Конкурс на знания истории государственной символики "Символы России"</t>
  </si>
  <si>
    <t>3.3.</t>
  </si>
  <si>
    <t>Городская олимпиада школьников "Основы правовх знаний"</t>
  </si>
  <si>
    <t>3.4.</t>
  </si>
  <si>
    <t>Организация и проведение экскурсионно- туристических поездок обучающихся в целях повышения культурного, образовательного уровня обучающихся в вопросах государственного строительства и правового положения граждан РФ</t>
  </si>
  <si>
    <t>3.5.</t>
  </si>
  <si>
    <t>Включение в основные общеобразовательные программы дошкольного, начального, основного и среднего общего образования тематики, способствующей повышению правовой грамотности обучающихся</t>
  </si>
  <si>
    <t>3.6.</t>
  </si>
  <si>
    <t>Проведение цикла занятий с участием сотрудников ГИБДД по изучению правил безопасности дорожного движения, ответственности пешеходов и водителей за их нарушение</t>
  </si>
  <si>
    <t>3.7.</t>
  </si>
  <si>
    <t>Проведение в образовательных организациях мероприятий, посвящённых международному Дню толерантности</t>
  </si>
  <si>
    <t>3.8.</t>
  </si>
  <si>
    <t>Проведение в учреждениях культуры и образовательных организациях лекций и бесед по правовому просвещению</t>
  </si>
  <si>
    <t>Развитие и модернизация центра правовой информации на базе МБУК "Общедоступная библиотека"</t>
  </si>
  <si>
    <t>Наименование программы</t>
  </si>
  <si>
    <t>Исполнители, соисполнители, ответственные за реализацию программы</t>
  </si>
  <si>
    <t xml:space="preserve"> Обеспечение  единого культурного и информационного  пространства. Сохранение культурного потенциала муниципального образования. </t>
  </si>
  <si>
    <t>Организация библиотечного обслуживания.Поддержка молодых дарований, самодеятельного творчества.</t>
  </si>
  <si>
    <t>МКУ ККиС</t>
  </si>
  <si>
    <t xml:space="preserve">Повышение доступности культурных благ. </t>
  </si>
  <si>
    <t>Создание условий для массового отдыха жителей и организация обустройства мест массового отдыха</t>
  </si>
  <si>
    <t>Задачи</t>
  </si>
  <si>
    <t>Управление сетью учреждений культуры и спорта.</t>
  </si>
  <si>
    <t>Осуществление учёта и отчётности учреждений культуры и спорта. Содержание учреждений, выполняющих управленческие функции.</t>
  </si>
  <si>
    <t>Цели</t>
  </si>
  <si>
    <t>Координация деятельности учреждений культуры.</t>
  </si>
  <si>
    <t xml:space="preserve"> Организация досуга населения, библиотечного обслуживания. Предоставление дополнительного образования в сфере культуры и спорта.</t>
  </si>
  <si>
    <t>Осуществление системы мер социальной поддержки работников культуры.</t>
  </si>
  <si>
    <t>Предоставление мер социальной поддержки по оплате за содержание и ремонт жилья, услуг теплоснабжения (отопления) и электроэнергии работникам культуры</t>
  </si>
  <si>
    <t>Ремонт кровли в МБУК "ЦДМ"</t>
  </si>
  <si>
    <t>Ремонт помещений по исключению последствий протечек и дефектов, возникших в ходе эксплуатации в МБУК "МСДЦ"</t>
  </si>
  <si>
    <t>Ремонт системы отопления. Замена оконных и дверных блоков в МБУ ДО "ДШИ"</t>
  </si>
  <si>
    <t>Ремонт ограждения танцевальной площадки. Ремонт кровли сцены, ремонт пергол в МБУК "ПКиО"</t>
  </si>
  <si>
    <t>МБУДО ДШИ</t>
  </si>
  <si>
    <t>Муниципальная Программа «Культура и спорт ЗАТО г.Радужный Владимирской области»</t>
  </si>
  <si>
    <t>Муниципальная подпрограмма «Культура ЗАТО г.Радужный Владимирской области»</t>
  </si>
  <si>
    <t>Муниципальная подпрограмма «Повышение правовой культуры населения ЗАТО г. Радужный Владимирской области»</t>
  </si>
  <si>
    <t>Перечень мероприятий муниципальной подпрограммы "Повышение правовой культуры населения ЗАТО г.Радужный Владимирской области"</t>
  </si>
  <si>
    <t>1.11</t>
  </si>
  <si>
    <t>1.12</t>
  </si>
  <si>
    <t>Уборка снега механизированным способом в Парке</t>
  </si>
  <si>
    <t>Проведение мероприятий по празднованию Дня города</t>
  </si>
  <si>
    <t>Муниципальная подпрограмма «Развитие физической культуры и спорта в ЗАТО г.Радужный»</t>
  </si>
  <si>
    <t>МКУ "Комитет по культуре и спорту",   МБУК "ОБ", МБУК "ПКиО", МБУК КЦ "Досуг", МБУК "ЦДМ"</t>
  </si>
  <si>
    <t>Патриотическое воспитание, подготовка и празднование юбилея города</t>
  </si>
  <si>
    <t xml:space="preserve">Приложение № 2 </t>
  </si>
  <si>
    <t xml:space="preserve">к постановлению администрации </t>
  </si>
  <si>
    <t>ЗАТО г. Радужный Владимирской области</t>
  </si>
  <si>
    <t xml:space="preserve">Приложение № 1 </t>
  </si>
  <si>
    <t>от "_04" __04_____ 2017 № _456_</t>
  </si>
  <si>
    <t>от "04_" ____04_____ 2017 № _456_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</si>
</sst>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"/>
    <numFmt numFmtId="170" formatCode="0.000"/>
    <numFmt numFmtId="171" formatCode="#,##0.00000"/>
    <numFmt numFmtId="172" formatCode="0.0000"/>
    <numFmt numFmtId="173" formatCode="000000"/>
    <numFmt numFmtId="174" formatCode="[$-FC19]d\ mmmm\ yyyy\ &quot;г.&quot;"/>
    <numFmt numFmtId="175" formatCode="#,##0.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Calibri"/>
      <family val="2"/>
    </font>
    <font>
      <sz val="9"/>
      <color rgb="FF000000"/>
      <name val="Times New Roman"/>
      <family val="1"/>
    </font>
    <font>
      <b/>
      <sz val="13"/>
      <color theme="1"/>
      <name val="Times New Roman"/>
      <family val="1"/>
    </font>
    <font>
      <u val="single"/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thin"/>
      <top style="medium">
        <color rgb="FF000000"/>
      </top>
      <bottom>
        <color indexed="63"/>
      </bottom>
    </border>
    <border>
      <left style="thin"/>
      <right style="thin"/>
      <top style="medium">
        <color rgb="FF000000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33"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51" fillId="0" borderId="12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3" fillId="0" borderId="12" xfId="0" applyFont="1" applyBorder="1" applyAlignment="1">
      <alignment vertical="top" wrapText="1"/>
    </xf>
    <xf numFmtId="0" fontId="53" fillId="0" borderId="12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0" fontId="54" fillId="0" borderId="0" xfId="0" applyFont="1" applyAlignment="1">
      <alignment/>
    </xf>
    <xf numFmtId="168" fontId="53" fillId="0" borderId="12" xfId="0" applyNumberFormat="1" applyFont="1" applyBorder="1" applyAlignment="1">
      <alignment horizontal="center" vertical="top" wrapText="1"/>
    </xf>
    <xf numFmtId="2" fontId="53" fillId="0" borderId="12" xfId="0" applyNumberFormat="1" applyFont="1" applyBorder="1" applyAlignment="1">
      <alignment horizontal="center" vertical="top" wrapText="1"/>
    </xf>
    <xf numFmtId="0" fontId="55" fillId="0" borderId="14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55" fillId="0" borderId="15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top" wrapText="1"/>
    </xf>
    <xf numFmtId="0" fontId="55" fillId="0" borderId="12" xfId="0" applyFont="1" applyBorder="1" applyAlignment="1">
      <alignment vertical="top" wrapText="1"/>
    </xf>
    <xf numFmtId="0" fontId="56" fillId="0" borderId="12" xfId="0" applyFont="1" applyBorder="1" applyAlignment="1">
      <alignment vertical="top" wrapText="1"/>
    </xf>
    <xf numFmtId="0" fontId="57" fillId="0" borderId="12" xfId="0" applyFont="1" applyBorder="1" applyAlignment="1">
      <alignment vertical="top" wrapText="1"/>
    </xf>
    <xf numFmtId="16" fontId="55" fillId="0" borderId="16" xfId="0" applyNumberFormat="1" applyFont="1" applyBorder="1" applyAlignment="1">
      <alignment vertical="top" wrapText="1"/>
    </xf>
    <xf numFmtId="0" fontId="56" fillId="0" borderId="17" xfId="0" applyFont="1" applyBorder="1" applyAlignment="1">
      <alignment/>
    </xf>
    <xf numFmtId="0" fontId="55" fillId="0" borderId="17" xfId="0" applyFont="1" applyBorder="1" applyAlignment="1">
      <alignment vertical="top" wrapText="1"/>
    </xf>
    <xf numFmtId="0" fontId="57" fillId="0" borderId="17" xfId="0" applyFont="1" applyBorder="1" applyAlignment="1">
      <alignment vertical="top" wrapText="1"/>
    </xf>
    <xf numFmtId="0" fontId="55" fillId="0" borderId="17" xfId="0" applyFont="1" applyBorder="1" applyAlignment="1">
      <alignment horizontal="center" wrapText="1"/>
    </xf>
    <xf numFmtId="0" fontId="58" fillId="0" borderId="17" xfId="0" applyFont="1" applyBorder="1" applyAlignment="1">
      <alignment vertical="top" wrapText="1"/>
    </xf>
    <xf numFmtId="0" fontId="58" fillId="0" borderId="17" xfId="0" applyFont="1" applyBorder="1" applyAlignment="1">
      <alignment horizontal="center" vertical="top" wrapText="1"/>
    </xf>
    <xf numFmtId="0" fontId="55" fillId="0" borderId="17" xfId="0" applyFont="1" applyBorder="1" applyAlignment="1">
      <alignment vertical="top" wrapText="1"/>
    </xf>
    <xf numFmtId="169" fontId="55" fillId="0" borderId="11" xfId="0" applyNumberFormat="1" applyFont="1" applyBorder="1" applyAlignment="1">
      <alignment horizontal="center" vertical="top" wrapText="1"/>
    </xf>
    <xf numFmtId="169" fontId="55" fillId="0" borderId="17" xfId="0" applyNumberFormat="1" applyFont="1" applyBorder="1" applyAlignment="1">
      <alignment horizontal="center" vertical="top" wrapText="1"/>
    </xf>
    <xf numFmtId="169" fontId="55" fillId="0" borderId="10" xfId="0" applyNumberFormat="1" applyFont="1" applyBorder="1" applyAlignment="1">
      <alignment horizontal="center" vertical="top" wrapText="1"/>
    </xf>
    <xf numFmtId="169" fontId="55" fillId="0" borderId="12" xfId="0" applyNumberFormat="1" applyFont="1" applyBorder="1" applyAlignment="1">
      <alignment horizontal="center" vertical="top" wrapText="1"/>
    </xf>
    <xf numFmtId="169" fontId="0" fillId="0" borderId="0" xfId="0" applyNumberFormat="1" applyAlignment="1">
      <alignment/>
    </xf>
    <xf numFmtId="169" fontId="55" fillId="0" borderId="14" xfId="0" applyNumberFormat="1" applyFont="1" applyBorder="1" applyAlignment="1">
      <alignment horizontal="center" vertical="top" wrapText="1"/>
    </xf>
    <xf numFmtId="2" fontId="55" fillId="0" borderId="17" xfId="0" applyNumberFormat="1" applyFont="1" applyBorder="1" applyAlignment="1">
      <alignment horizontal="center" vertical="top" wrapText="1"/>
    </xf>
    <xf numFmtId="170" fontId="55" fillId="0" borderId="17" xfId="0" applyNumberFormat="1" applyFont="1" applyBorder="1" applyAlignment="1">
      <alignment horizontal="center" vertical="top" wrapText="1"/>
    </xf>
    <xf numFmtId="0" fontId="58" fillId="0" borderId="17" xfId="0" applyFont="1" applyBorder="1" applyAlignment="1">
      <alignment vertical="top" wrapText="1"/>
    </xf>
    <xf numFmtId="169" fontId="58" fillId="0" borderId="17" xfId="0" applyNumberFormat="1" applyFont="1" applyBorder="1" applyAlignment="1">
      <alignment horizontal="center" vertical="top" wrapText="1"/>
    </xf>
    <xf numFmtId="168" fontId="58" fillId="0" borderId="17" xfId="0" applyNumberFormat="1" applyFont="1" applyBorder="1" applyAlignment="1">
      <alignment horizontal="center" vertical="top" wrapText="1"/>
    </xf>
    <xf numFmtId="0" fontId="58" fillId="0" borderId="0" xfId="0" applyFont="1" applyFill="1" applyBorder="1" applyAlignment="1">
      <alignment horizontal="center" vertical="top" wrapText="1"/>
    </xf>
    <xf numFmtId="0" fontId="57" fillId="0" borderId="11" xfId="0" applyFont="1" applyBorder="1" applyAlignment="1">
      <alignment vertical="top" wrapText="1"/>
    </xf>
    <xf numFmtId="0" fontId="55" fillId="0" borderId="17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59" fillId="0" borderId="0" xfId="0" applyFont="1" applyAlignment="1">
      <alignment/>
    </xf>
    <xf numFmtId="169" fontId="59" fillId="0" borderId="0" xfId="0" applyNumberFormat="1" applyFont="1" applyAlignment="1">
      <alignment/>
    </xf>
    <xf numFmtId="0" fontId="59" fillId="0" borderId="0" xfId="0" applyFont="1" applyAlignment="1">
      <alignment/>
    </xf>
    <xf numFmtId="171" fontId="52" fillId="0" borderId="12" xfId="0" applyNumberFormat="1" applyFont="1" applyBorder="1" applyAlignment="1">
      <alignment horizontal="center" vertical="top" wrapText="1"/>
    </xf>
    <xf numFmtId="0" fontId="55" fillId="0" borderId="17" xfId="0" applyFont="1" applyBorder="1" applyAlignment="1">
      <alignment vertical="top" wrapText="1"/>
    </xf>
    <xf numFmtId="0" fontId="55" fillId="0" borderId="17" xfId="0" applyFont="1" applyBorder="1" applyAlignment="1">
      <alignment horizontal="center" vertical="top" wrapText="1"/>
    </xf>
    <xf numFmtId="0" fontId="55" fillId="0" borderId="13" xfId="0" applyNumberFormat="1" applyFont="1" applyBorder="1" applyAlignment="1">
      <alignment horizontal="center" vertical="top" wrapText="1"/>
    </xf>
    <xf numFmtId="169" fontId="52" fillId="0" borderId="12" xfId="0" applyNumberFormat="1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 wrapText="1"/>
    </xf>
    <xf numFmtId="0" fontId="55" fillId="0" borderId="18" xfId="0" applyFont="1" applyBorder="1" applyAlignment="1">
      <alignment horizontal="center" vertical="top" wrapText="1"/>
    </xf>
    <xf numFmtId="169" fontId="55" fillId="0" borderId="18" xfId="0" applyNumberFormat="1" applyFont="1" applyBorder="1" applyAlignment="1">
      <alignment horizontal="center" vertical="top" wrapText="1"/>
    </xf>
    <xf numFmtId="0" fontId="56" fillId="0" borderId="18" xfId="0" applyFont="1" applyBorder="1" applyAlignment="1">
      <alignment vertical="top" wrapText="1"/>
    </xf>
    <xf numFmtId="169" fontId="55" fillId="0" borderId="19" xfId="0" applyNumberFormat="1" applyFont="1" applyBorder="1" applyAlignment="1">
      <alignment horizontal="center" vertical="top" wrapText="1"/>
    </xf>
    <xf numFmtId="0" fontId="56" fillId="0" borderId="20" xfId="0" applyFont="1" applyBorder="1" applyAlignment="1">
      <alignment vertical="top" wrapText="1"/>
    </xf>
    <xf numFmtId="0" fontId="55" fillId="0" borderId="21" xfId="0" applyFont="1" applyBorder="1" applyAlignment="1">
      <alignment horizontal="center" vertical="top" wrapText="1"/>
    </xf>
    <xf numFmtId="169" fontId="55" fillId="0" borderId="22" xfId="0" applyNumberFormat="1" applyFont="1" applyBorder="1" applyAlignment="1">
      <alignment horizontal="center" vertical="top" wrapText="1"/>
    </xf>
    <xf numFmtId="0" fontId="55" fillId="0" borderId="19" xfId="0" applyFont="1" applyBorder="1" applyAlignment="1">
      <alignment horizontal="left" vertical="top" wrapText="1"/>
    </xf>
    <xf numFmtId="0" fontId="57" fillId="0" borderId="14" xfId="0" applyFont="1" applyBorder="1" applyAlignment="1">
      <alignment wrapText="1"/>
    </xf>
    <xf numFmtId="0" fontId="57" fillId="0" borderId="0" xfId="0" applyFont="1" applyBorder="1" applyAlignment="1">
      <alignment wrapText="1"/>
    </xf>
    <xf numFmtId="169" fontId="55" fillId="0" borderId="21" xfId="0" applyNumberFormat="1" applyFont="1" applyBorder="1" applyAlignment="1">
      <alignment horizontal="center" vertical="top" wrapText="1"/>
    </xf>
    <xf numFmtId="2" fontId="55" fillId="0" borderId="19" xfId="0" applyNumberFormat="1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left" vertical="top" wrapText="1"/>
    </xf>
    <xf numFmtId="0" fontId="55" fillId="0" borderId="23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left" vertical="top" wrapText="1"/>
    </xf>
    <xf numFmtId="170" fontId="55" fillId="0" borderId="20" xfId="0" applyNumberFormat="1" applyFont="1" applyBorder="1" applyAlignment="1">
      <alignment horizontal="center" vertical="top" wrapText="1"/>
    </xf>
    <xf numFmtId="170" fontId="55" fillId="0" borderId="22" xfId="0" applyNumberFormat="1" applyFont="1" applyBorder="1" applyAlignment="1">
      <alignment horizontal="center" vertical="top" wrapText="1"/>
    </xf>
    <xf numFmtId="0" fontId="60" fillId="0" borderId="17" xfId="0" applyFont="1" applyBorder="1" applyAlignment="1">
      <alignment horizontal="center" vertical="top" wrapText="1"/>
    </xf>
    <xf numFmtId="0" fontId="61" fillId="0" borderId="17" xfId="0" applyFont="1" applyBorder="1" applyAlignment="1">
      <alignment horizontal="center" vertical="top" wrapText="1"/>
    </xf>
    <xf numFmtId="169" fontId="60" fillId="0" borderId="17" xfId="0" applyNumberFormat="1" applyFont="1" applyBorder="1" applyAlignment="1">
      <alignment horizontal="center" vertical="top" wrapText="1"/>
    </xf>
    <xf numFmtId="169" fontId="60" fillId="0" borderId="17" xfId="0" applyNumberFormat="1" applyFont="1" applyBorder="1" applyAlignment="1">
      <alignment horizontal="center" vertical="center" wrapText="1"/>
    </xf>
    <xf numFmtId="0" fontId="55" fillId="0" borderId="24" xfId="0" applyFont="1" applyBorder="1" applyAlignment="1">
      <alignment horizontal="left" vertical="top" wrapText="1" indent="1"/>
    </xf>
    <xf numFmtId="0" fontId="56" fillId="0" borderId="17" xfId="0" applyFont="1" applyBorder="1" applyAlignment="1">
      <alignment vertical="top" wrapText="1"/>
    </xf>
    <xf numFmtId="0" fontId="55" fillId="0" borderId="25" xfId="0" applyFont="1" applyBorder="1" applyAlignment="1">
      <alignment horizontal="left" vertical="top" wrapText="1"/>
    </xf>
    <xf numFmtId="0" fontId="55" fillId="0" borderId="25" xfId="0" applyFont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top" wrapText="1"/>
    </xf>
    <xf numFmtId="0" fontId="55" fillId="0" borderId="17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55" fillId="0" borderId="26" xfId="0" applyFont="1" applyBorder="1" applyAlignment="1">
      <alignment vertical="top" wrapText="1"/>
    </xf>
    <xf numFmtId="0" fontId="62" fillId="0" borderId="0" xfId="0" applyFont="1" applyAlignment="1">
      <alignment horizontal="center"/>
    </xf>
    <xf numFmtId="0" fontId="55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5" fillId="0" borderId="27" xfId="0" applyFont="1" applyBorder="1" applyAlignment="1">
      <alignment vertical="top" wrapText="1"/>
    </xf>
    <xf numFmtId="0" fontId="57" fillId="0" borderId="28" xfId="0" applyFont="1" applyBorder="1" applyAlignment="1">
      <alignment vertical="top" wrapText="1"/>
    </xf>
    <xf numFmtId="0" fontId="57" fillId="0" borderId="29" xfId="0" applyFont="1" applyBorder="1" applyAlignment="1">
      <alignment vertical="top" wrapText="1"/>
    </xf>
    <xf numFmtId="0" fontId="55" fillId="0" borderId="17" xfId="0" applyFont="1" applyBorder="1" applyAlignment="1">
      <alignment wrapText="1"/>
    </xf>
    <xf numFmtId="0" fontId="55" fillId="0" borderId="30" xfId="0" applyFont="1" applyBorder="1" applyAlignment="1">
      <alignment wrapText="1"/>
    </xf>
    <xf numFmtId="0" fontId="55" fillId="0" borderId="31" xfId="0" applyFont="1" applyBorder="1" applyAlignment="1">
      <alignment wrapText="1"/>
    </xf>
    <xf numFmtId="0" fontId="55" fillId="0" borderId="32" xfId="0" applyFont="1" applyBorder="1" applyAlignment="1">
      <alignment wrapText="1"/>
    </xf>
    <xf numFmtId="0" fontId="55" fillId="0" borderId="29" xfId="0" applyFont="1" applyBorder="1" applyAlignment="1">
      <alignment wrapText="1"/>
    </xf>
    <xf numFmtId="0" fontId="55" fillId="0" borderId="22" xfId="0" applyFont="1" applyBorder="1" applyAlignment="1">
      <alignment wrapText="1"/>
    </xf>
    <xf numFmtId="0" fontId="57" fillId="0" borderId="22" xfId="0" applyFont="1" applyBorder="1" applyAlignment="1">
      <alignment wrapText="1"/>
    </xf>
    <xf numFmtId="0" fontId="57" fillId="0" borderId="27" xfId="0" applyFont="1" applyBorder="1" applyAlignment="1">
      <alignment wrapText="1"/>
    </xf>
    <xf numFmtId="0" fontId="55" fillId="0" borderId="22" xfId="0" applyFont="1" applyBorder="1" applyAlignment="1">
      <alignment vertical="top" wrapText="1"/>
    </xf>
    <xf numFmtId="0" fontId="58" fillId="0" borderId="22" xfId="0" applyFont="1" applyBorder="1" applyAlignment="1">
      <alignment vertical="top" wrapText="1"/>
    </xf>
    <xf numFmtId="0" fontId="58" fillId="0" borderId="27" xfId="0" applyFont="1" applyBorder="1" applyAlignment="1">
      <alignment vertical="top" wrapText="1"/>
    </xf>
    <xf numFmtId="0" fontId="58" fillId="0" borderId="17" xfId="0" applyFont="1" applyBorder="1" applyAlignment="1">
      <alignment horizontal="justify" vertical="top" wrapText="1"/>
    </xf>
    <xf numFmtId="0" fontId="63" fillId="0" borderId="22" xfId="0" applyFont="1" applyBorder="1" applyAlignment="1">
      <alignment vertical="top" wrapText="1"/>
    </xf>
    <xf numFmtId="0" fontId="63" fillId="0" borderId="27" xfId="0" applyFont="1" applyBorder="1" applyAlignment="1">
      <alignment vertical="top" wrapText="1"/>
    </xf>
    <xf numFmtId="0" fontId="63" fillId="0" borderId="17" xfId="0" applyFont="1" applyBorder="1" applyAlignment="1">
      <alignment horizontal="center" vertical="top" wrapText="1"/>
    </xf>
    <xf numFmtId="0" fontId="63" fillId="0" borderId="17" xfId="0" applyFont="1" applyBorder="1" applyAlignment="1">
      <alignment horizontal="justify" vertical="top" wrapText="1"/>
    </xf>
    <xf numFmtId="0" fontId="60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2" fontId="59" fillId="0" borderId="0" xfId="0" applyNumberFormat="1" applyFont="1" applyAlignment="1">
      <alignment/>
    </xf>
    <xf numFmtId="2" fontId="55" fillId="0" borderId="12" xfId="0" applyNumberFormat="1" applyFont="1" applyBorder="1" applyAlignment="1">
      <alignment horizontal="center" vertical="top" wrapText="1"/>
    </xf>
    <xf numFmtId="2" fontId="56" fillId="0" borderId="17" xfId="0" applyNumberFormat="1" applyFont="1" applyBorder="1" applyAlignment="1">
      <alignment vertical="top" wrapText="1"/>
    </xf>
    <xf numFmtId="2" fontId="56" fillId="0" borderId="12" xfId="0" applyNumberFormat="1" applyFont="1" applyBorder="1" applyAlignment="1">
      <alignment vertical="top" wrapText="1"/>
    </xf>
    <xf numFmtId="2" fontId="55" fillId="0" borderId="18" xfId="0" applyNumberFormat="1" applyFont="1" applyBorder="1" applyAlignment="1">
      <alignment horizontal="center" vertical="top" wrapText="1"/>
    </xf>
    <xf numFmtId="2" fontId="55" fillId="0" borderId="24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1" fontId="55" fillId="0" borderId="13" xfId="0" applyNumberFormat="1" applyFont="1" applyBorder="1" applyAlignment="1">
      <alignment horizontal="center" vertical="top" wrapText="1"/>
    </xf>
    <xf numFmtId="2" fontId="51" fillId="0" borderId="11" xfId="0" applyNumberFormat="1" applyFont="1" applyBorder="1" applyAlignment="1">
      <alignment horizontal="center" vertical="top" wrapText="1"/>
    </xf>
    <xf numFmtId="2" fontId="51" fillId="0" borderId="17" xfId="0" applyNumberFormat="1" applyFont="1" applyBorder="1" applyAlignment="1">
      <alignment horizontal="center" vertical="top" wrapText="1"/>
    </xf>
    <xf numFmtId="2" fontId="55" fillId="0" borderId="21" xfId="0" applyNumberFormat="1" applyFont="1" applyBorder="1" applyAlignment="1">
      <alignment horizontal="center" vertical="top" wrapText="1"/>
    </xf>
    <xf numFmtId="2" fontId="55" fillId="0" borderId="33" xfId="0" applyNumberFormat="1" applyFont="1" applyBorder="1" applyAlignment="1">
      <alignment horizontal="center" vertical="top" wrapText="1"/>
    </xf>
    <xf numFmtId="2" fontId="55" fillId="0" borderId="22" xfId="0" applyNumberFormat="1" applyFont="1" applyBorder="1" applyAlignment="1">
      <alignment horizontal="center" vertical="top" wrapText="1"/>
    </xf>
    <xf numFmtId="2" fontId="55" fillId="0" borderId="17" xfId="0" applyNumberFormat="1" applyFont="1" applyBorder="1" applyAlignment="1">
      <alignment horizontal="center"/>
    </xf>
    <xf numFmtId="169" fontId="60" fillId="0" borderId="34" xfId="0" applyNumberFormat="1" applyFont="1" applyBorder="1" applyAlignment="1">
      <alignment horizontal="center" vertical="top" wrapText="1"/>
    </xf>
    <xf numFmtId="169" fontId="61" fillId="0" borderId="17" xfId="0" applyNumberFormat="1" applyFont="1" applyBorder="1" applyAlignment="1">
      <alignment horizontal="center" vertical="top" wrapText="1"/>
    </xf>
    <xf numFmtId="0" fontId="60" fillId="0" borderId="17" xfId="0" applyFont="1" applyBorder="1" applyAlignment="1">
      <alignment horizontal="center" vertical="top" wrapText="1"/>
    </xf>
    <xf numFmtId="0" fontId="0" fillId="0" borderId="24" xfId="0" applyBorder="1" applyAlignment="1">
      <alignment vertical="top" wrapText="1"/>
    </xf>
    <xf numFmtId="0" fontId="60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60" fillId="0" borderId="24" xfId="0" applyFont="1" applyBorder="1" applyAlignment="1">
      <alignment horizontal="center" vertical="top" wrapText="1"/>
    </xf>
    <xf numFmtId="169" fontId="60" fillId="0" borderId="24" xfId="0" applyNumberFormat="1" applyFont="1" applyBorder="1" applyAlignment="1">
      <alignment horizontal="center" vertical="top" wrapText="1"/>
    </xf>
    <xf numFmtId="0" fontId="55" fillId="0" borderId="17" xfId="0" applyFont="1" applyBorder="1" applyAlignment="1">
      <alignment vertical="top" wrapText="1"/>
    </xf>
    <xf numFmtId="0" fontId="55" fillId="0" borderId="35" xfId="0" applyFont="1" applyBorder="1" applyAlignment="1">
      <alignment vertical="top" wrapText="1"/>
    </xf>
    <xf numFmtId="0" fontId="55" fillId="0" borderId="36" xfId="0" applyFont="1" applyBorder="1" applyAlignment="1">
      <alignment vertical="top" wrapText="1"/>
    </xf>
    <xf numFmtId="175" fontId="52" fillId="0" borderId="12" xfId="0" applyNumberFormat="1" applyFont="1" applyBorder="1" applyAlignment="1">
      <alignment horizontal="center" vertical="top" wrapText="1"/>
    </xf>
    <xf numFmtId="170" fontId="52" fillId="0" borderId="12" xfId="0" applyNumberFormat="1" applyFont="1" applyBorder="1" applyAlignment="1">
      <alignment horizontal="center" vertical="top" wrapText="1"/>
    </xf>
    <xf numFmtId="0" fontId="55" fillId="0" borderId="0" xfId="0" applyFont="1" applyBorder="1" applyAlignment="1">
      <alignment horizontal="left" wrapText="1"/>
    </xf>
    <xf numFmtId="0" fontId="56" fillId="0" borderId="37" xfId="0" applyFont="1" applyBorder="1" applyAlignment="1">
      <alignment vertical="top" wrapText="1"/>
    </xf>
    <xf numFmtId="0" fontId="55" fillId="0" borderId="38" xfId="0" applyFont="1" applyBorder="1" applyAlignment="1">
      <alignment vertical="top" wrapText="1"/>
    </xf>
    <xf numFmtId="0" fontId="55" fillId="0" borderId="15" xfId="0" applyFont="1" applyBorder="1" applyAlignment="1">
      <alignment vertical="top" wrapText="1"/>
    </xf>
    <xf numFmtId="169" fontId="55" fillId="0" borderId="0" xfId="0" applyNumberFormat="1" applyFont="1" applyBorder="1" applyAlignment="1">
      <alignment horizontal="center" vertical="top" wrapText="1"/>
    </xf>
    <xf numFmtId="2" fontId="55" fillId="0" borderId="0" xfId="0" applyNumberFormat="1" applyFont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top" wrapText="1"/>
    </xf>
    <xf numFmtId="0" fontId="55" fillId="0" borderId="19" xfId="0" applyFont="1" applyBorder="1" applyAlignment="1">
      <alignment horizontal="center" vertical="top" wrapText="1"/>
    </xf>
    <xf numFmtId="0" fontId="55" fillId="0" borderId="39" xfId="0" applyFont="1" applyBorder="1" applyAlignment="1">
      <alignment horizontal="center" vertical="top" wrapText="1"/>
    </xf>
    <xf numFmtId="0" fontId="55" fillId="0" borderId="40" xfId="0" applyFont="1" applyBorder="1" applyAlignment="1">
      <alignment vertical="top" wrapText="1"/>
    </xf>
    <xf numFmtId="0" fontId="55" fillId="0" borderId="27" xfId="0" applyFont="1" applyBorder="1" applyAlignment="1">
      <alignment horizontal="left" vertical="top" wrapText="1"/>
    </xf>
    <xf numFmtId="2" fontId="55" fillId="0" borderId="10" xfId="0" applyNumberFormat="1" applyFont="1" applyBorder="1" applyAlignment="1">
      <alignment horizontal="center" vertical="top" wrapText="1"/>
    </xf>
    <xf numFmtId="0" fontId="56" fillId="0" borderId="10" xfId="0" applyFont="1" applyBorder="1" applyAlignment="1">
      <alignment vertical="top" wrapText="1"/>
    </xf>
    <xf numFmtId="0" fontId="56" fillId="0" borderId="41" xfId="0" applyFont="1" applyBorder="1" applyAlignment="1">
      <alignment vertical="top" wrapText="1"/>
    </xf>
    <xf numFmtId="0" fontId="56" fillId="0" borderId="42" xfId="0" applyFont="1" applyBorder="1" applyAlignment="1">
      <alignment vertical="top" wrapText="1"/>
    </xf>
    <xf numFmtId="0" fontId="56" fillId="0" borderId="43" xfId="0" applyFont="1" applyBorder="1" applyAlignment="1">
      <alignment vertical="top" wrapText="1"/>
    </xf>
    <xf numFmtId="0" fontId="55" fillId="0" borderId="31" xfId="0" applyFont="1" applyBorder="1" applyAlignment="1">
      <alignment horizontal="left" vertical="top" wrapText="1"/>
    </xf>
    <xf numFmtId="2" fontId="56" fillId="0" borderId="42" xfId="0" applyNumberFormat="1" applyFont="1" applyBorder="1" applyAlignment="1">
      <alignment vertical="top" wrapText="1"/>
    </xf>
    <xf numFmtId="0" fontId="55" fillId="0" borderId="44" xfId="0" applyFont="1" applyBorder="1" applyAlignment="1">
      <alignment horizontal="left" vertical="top" wrapText="1"/>
    </xf>
    <xf numFmtId="0" fontId="56" fillId="0" borderId="45" xfId="0" applyFont="1" applyBorder="1" applyAlignment="1">
      <alignment vertical="top" wrapText="1"/>
    </xf>
    <xf numFmtId="0" fontId="57" fillId="0" borderId="46" xfId="0" applyFont="1" applyBorder="1" applyAlignment="1">
      <alignment vertical="top" wrapText="1"/>
    </xf>
    <xf numFmtId="0" fontId="64" fillId="0" borderId="46" xfId="0" applyFont="1" applyBorder="1" applyAlignment="1">
      <alignment vertical="top" wrapText="1"/>
    </xf>
    <xf numFmtId="0" fontId="56" fillId="0" borderId="47" xfId="0" applyFont="1" applyBorder="1" applyAlignment="1">
      <alignment vertical="top" wrapText="1"/>
    </xf>
    <xf numFmtId="0" fontId="55" fillId="0" borderId="41" xfId="0" applyFont="1" applyBorder="1" applyAlignment="1">
      <alignment vertical="top" wrapText="1"/>
    </xf>
    <xf numFmtId="0" fontId="55" fillId="0" borderId="42" xfId="0" applyFont="1" applyBorder="1" applyAlignment="1">
      <alignment vertical="top" wrapText="1"/>
    </xf>
    <xf numFmtId="0" fontId="55" fillId="0" borderId="43" xfId="0" applyFont="1" applyBorder="1" applyAlignment="1">
      <alignment vertical="top" wrapText="1"/>
    </xf>
    <xf numFmtId="169" fontId="55" fillId="0" borderId="48" xfId="0" applyNumberFormat="1" applyFont="1" applyBorder="1" applyAlignment="1">
      <alignment horizontal="center" vertical="top" wrapText="1"/>
    </xf>
    <xf numFmtId="0" fontId="55" fillId="0" borderId="39" xfId="0" applyFont="1" applyBorder="1" applyAlignment="1">
      <alignment horizontal="center" wrapText="1"/>
    </xf>
    <xf numFmtId="0" fontId="57" fillId="0" borderId="42" xfId="0" applyFont="1" applyBorder="1" applyAlignment="1">
      <alignment vertical="top" wrapText="1"/>
    </xf>
    <xf numFmtId="0" fontId="55" fillId="0" borderId="41" xfId="0" applyFont="1" applyBorder="1" applyAlignment="1">
      <alignment horizontal="center" vertical="top" wrapText="1"/>
    </xf>
    <xf numFmtId="0" fontId="55" fillId="0" borderId="43" xfId="0" applyFont="1" applyBorder="1" applyAlignment="1">
      <alignment horizontal="center" vertical="top" wrapText="1"/>
    </xf>
    <xf numFmtId="0" fontId="56" fillId="0" borderId="33" xfId="0" applyFont="1" applyBorder="1" applyAlignment="1">
      <alignment vertical="top" wrapText="1"/>
    </xf>
    <xf numFmtId="2" fontId="55" fillId="0" borderId="14" xfId="0" applyNumberFormat="1" applyFont="1" applyBorder="1" applyAlignment="1">
      <alignment horizontal="center" vertical="top" wrapText="1"/>
    </xf>
    <xf numFmtId="0" fontId="55" fillId="0" borderId="18" xfId="0" applyNumberFormat="1" applyFont="1" applyBorder="1" applyAlignment="1">
      <alignment horizontal="center" vertical="top" wrapText="1"/>
    </xf>
    <xf numFmtId="2" fontId="55" fillId="0" borderId="18" xfId="0" applyNumberFormat="1" applyFont="1" applyBorder="1" applyAlignment="1">
      <alignment horizontal="center"/>
    </xf>
    <xf numFmtId="2" fontId="55" fillId="0" borderId="21" xfId="0" applyNumberFormat="1" applyFont="1" applyBorder="1" applyAlignment="1">
      <alignment horizontal="center"/>
    </xf>
    <xf numFmtId="2" fontId="55" fillId="0" borderId="18" xfId="0" applyNumberFormat="1" applyFont="1" applyBorder="1" applyAlignment="1">
      <alignment horizontal="center" vertical="center" wrapText="1"/>
    </xf>
    <xf numFmtId="2" fontId="56" fillId="0" borderId="18" xfId="0" applyNumberFormat="1" applyFont="1" applyBorder="1" applyAlignment="1">
      <alignment vertical="top" wrapText="1"/>
    </xf>
    <xf numFmtId="0" fontId="56" fillId="0" borderId="21" xfId="0" applyFont="1" applyBorder="1" applyAlignment="1">
      <alignment vertical="top" wrapText="1"/>
    </xf>
    <xf numFmtId="2" fontId="56" fillId="0" borderId="21" xfId="0" applyNumberFormat="1" applyFont="1" applyBorder="1" applyAlignment="1">
      <alignment horizontal="center" vertical="top" wrapText="1"/>
    </xf>
    <xf numFmtId="2" fontId="56" fillId="0" borderId="18" xfId="0" applyNumberFormat="1" applyFont="1" applyBorder="1" applyAlignment="1">
      <alignment horizontal="center" vertical="top" wrapText="1"/>
    </xf>
    <xf numFmtId="170" fontId="55" fillId="0" borderId="18" xfId="0" applyNumberFormat="1" applyFont="1" applyBorder="1" applyAlignment="1">
      <alignment horizontal="center" vertical="top" wrapText="1"/>
    </xf>
    <xf numFmtId="170" fontId="55" fillId="0" borderId="21" xfId="0" applyNumberFormat="1" applyFont="1" applyBorder="1" applyAlignment="1">
      <alignment horizontal="center" vertical="top" wrapText="1"/>
    </xf>
    <xf numFmtId="0" fontId="56" fillId="0" borderId="27" xfId="0" applyFont="1" applyBorder="1" applyAlignment="1">
      <alignment/>
    </xf>
    <xf numFmtId="0" fontId="56" fillId="0" borderId="41" xfId="0" applyFont="1" applyBorder="1" applyAlignment="1">
      <alignment wrapText="1"/>
    </xf>
    <xf numFmtId="0" fontId="56" fillId="0" borderId="42" xfId="0" applyFont="1" applyBorder="1" applyAlignment="1">
      <alignment wrapText="1"/>
    </xf>
    <xf numFmtId="0" fontId="56" fillId="0" borderId="43" xfId="0" applyFont="1" applyBorder="1" applyAlignment="1">
      <alignment wrapText="1"/>
    </xf>
    <xf numFmtId="0" fontId="59" fillId="0" borderId="0" xfId="0" applyFont="1" applyAlignment="1">
      <alignment horizontal="right"/>
    </xf>
    <xf numFmtId="0" fontId="59" fillId="0" borderId="0" xfId="0" applyFont="1" applyAlignment="1">
      <alignment horizontal="right"/>
    </xf>
    <xf numFmtId="0" fontId="52" fillId="0" borderId="35" xfId="0" applyFont="1" applyBorder="1" applyAlignment="1">
      <alignment horizontal="center" vertical="top" wrapText="1"/>
    </xf>
    <xf numFmtId="0" fontId="52" fillId="0" borderId="26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0" fontId="52" fillId="0" borderId="35" xfId="0" applyFont="1" applyBorder="1" applyAlignment="1">
      <alignment vertical="top" wrapText="1"/>
    </xf>
    <xf numFmtId="0" fontId="52" fillId="0" borderId="26" xfId="0" applyFont="1" applyBorder="1" applyAlignment="1">
      <alignment vertical="top" wrapText="1"/>
    </xf>
    <xf numFmtId="0" fontId="52" fillId="0" borderId="13" xfId="0" applyFont="1" applyBorder="1" applyAlignment="1">
      <alignment vertical="top" wrapText="1"/>
    </xf>
    <xf numFmtId="0" fontId="52" fillId="0" borderId="35" xfId="0" applyFont="1" applyBorder="1" applyAlignment="1">
      <alignment horizontal="left" vertical="top" wrapText="1"/>
    </xf>
    <xf numFmtId="0" fontId="52" fillId="0" borderId="26" xfId="0" applyFont="1" applyBorder="1" applyAlignment="1">
      <alignment horizontal="left" vertical="top" wrapText="1"/>
    </xf>
    <xf numFmtId="0" fontId="52" fillId="0" borderId="13" xfId="0" applyFont="1" applyBorder="1" applyAlignment="1">
      <alignment horizontal="left" vertical="top" wrapText="1"/>
    </xf>
    <xf numFmtId="0" fontId="51" fillId="0" borderId="36" xfId="0" applyFont="1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1" fillId="0" borderId="35" xfId="0" applyFont="1" applyBorder="1" applyAlignment="1">
      <alignment vertical="top" wrapText="1"/>
    </xf>
    <xf numFmtId="0" fontId="51" fillId="0" borderId="26" xfId="0" applyFont="1" applyBorder="1" applyAlignment="1">
      <alignment vertical="top" wrapText="1"/>
    </xf>
    <xf numFmtId="0" fontId="51" fillId="0" borderId="13" xfId="0" applyFont="1" applyBorder="1" applyAlignment="1">
      <alignment vertical="top" wrapText="1"/>
    </xf>
    <xf numFmtId="0" fontId="51" fillId="0" borderId="35" xfId="0" applyFont="1" applyBorder="1" applyAlignment="1">
      <alignment horizontal="center" vertical="top" wrapText="1"/>
    </xf>
    <xf numFmtId="0" fontId="51" fillId="0" borderId="26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51" fillId="0" borderId="50" xfId="0" applyFont="1" applyBorder="1" applyAlignment="1">
      <alignment horizontal="center" vertical="top" wrapText="1"/>
    </xf>
    <xf numFmtId="0" fontId="55" fillId="0" borderId="31" xfId="0" applyFont="1" applyBorder="1" applyAlignment="1">
      <alignment horizontal="left" vertical="top" wrapText="1"/>
    </xf>
    <xf numFmtId="0" fontId="55" fillId="0" borderId="51" xfId="0" applyFont="1" applyBorder="1" applyAlignment="1">
      <alignment horizontal="left" vertical="top" wrapText="1"/>
    </xf>
    <xf numFmtId="0" fontId="55" fillId="0" borderId="29" xfId="0" applyFont="1" applyBorder="1" applyAlignment="1">
      <alignment horizontal="left" vertical="top" wrapText="1"/>
    </xf>
    <xf numFmtId="49" fontId="55" fillId="0" borderId="35" xfId="0" applyNumberFormat="1" applyFont="1" applyBorder="1" applyAlignment="1">
      <alignment vertical="top" wrapText="1"/>
    </xf>
    <xf numFmtId="49" fontId="55" fillId="0" borderId="26" xfId="0" applyNumberFormat="1" applyFont="1" applyBorder="1" applyAlignment="1">
      <alignment vertical="top" wrapText="1"/>
    </xf>
    <xf numFmtId="49" fontId="55" fillId="0" borderId="13" xfId="0" applyNumberFormat="1" applyFont="1" applyBorder="1" applyAlignment="1">
      <alignment vertical="top" wrapText="1"/>
    </xf>
    <xf numFmtId="0" fontId="55" fillId="0" borderId="52" xfId="0" applyFont="1" applyBorder="1" applyAlignment="1">
      <alignment vertical="top" wrapText="1"/>
    </xf>
    <xf numFmtId="0" fontId="55" fillId="0" borderId="53" xfId="0" applyFont="1" applyBorder="1" applyAlignment="1">
      <alignment vertical="top" wrapText="1"/>
    </xf>
    <xf numFmtId="0" fontId="55" fillId="0" borderId="54" xfId="0" applyFont="1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55" fillId="0" borderId="24" xfId="0" applyFont="1" applyBorder="1" applyAlignment="1">
      <alignment horizontal="left" vertical="top" wrapText="1" indent="1"/>
    </xf>
    <xf numFmtId="0" fontId="55" fillId="0" borderId="34" xfId="0" applyFont="1" applyBorder="1" applyAlignment="1">
      <alignment horizontal="left" vertical="top" wrapText="1" indent="1"/>
    </xf>
    <xf numFmtId="0" fontId="55" fillId="0" borderId="25" xfId="0" applyFont="1" applyBorder="1" applyAlignment="1">
      <alignment horizontal="left" vertical="top" wrapText="1" indent="1"/>
    </xf>
    <xf numFmtId="16" fontId="55" fillId="0" borderId="55" xfId="0" applyNumberFormat="1" applyFont="1" applyBorder="1" applyAlignment="1">
      <alignment vertical="top" wrapText="1"/>
    </xf>
    <xf numFmtId="16" fontId="55" fillId="0" borderId="56" xfId="0" applyNumberFormat="1" applyFont="1" applyBorder="1" applyAlignment="1">
      <alignment vertical="top" wrapText="1"/>
    </xf>
    <xf numFmtId="16" fontId="55" fillId="0" borderId="57" xfId="0" applyNumberFormat="1" applyFont="1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55" fillId="0" borderId="40" xfId="0" applyFont="1" applyBorder="1" applyAlignment="1">
      <alignment vertical="top" wrapText="1"/>
    </xf>
    <xf numFmtId="0" fontId="55" fillId="0" borderId="38" xfId="0" applyFont="1" applyBorder="1" applyAlignment="1">
      <alignment vertical="top" wrapText="1"/>
    </xf>
    <xf numFmtId="0" fontId="55" fillId="0" borderId="15" xfId="0" applyFont="1" applyBorder="1" applyAlignment="1">
      <alignment vertical="top" wrapText="1"/>
    </xf>
    <xf numFmtId="0" fontId="58" fillId="0" borderId="15" xfId="0" applyFont="1" applyBorder="1" applyAlignment="1">
      <alignment horizontal="center" vertical="top" wrapText="1"/>
    </xf>
    <xf numFmtId="0" fontId="58" fillId="0" borderId="14" xfId="0" applyFont="1" applyBorder="1" applyAlignment="1">
      <alignment horizontal="center" vertical="top" wrapText="1"/>
    </xf>
    <xf numFmtId="0" fontId="58" fillId="0" borderId="58" xfId="0" applyFont="1" applyBorder="1" applyAlignment="1">
      <alignment horizontal="center" vertical="top" wrapText="1"/>
    </xf>
    <xf numFmtId="0" fontId="65" fillId="0" borderId="27" xfId="0" applyFont="1" applyBorder="1" applyAlignment="1">
      <alignment horizontal="left" vertical="top" wrapText="1"/>
    </xf>
    <xf numFmtId="0" fontId="0" fillId="0" borderId="34" xfId="0" applyBorder="1" applyAlignment="1">
      <alignment horizontal="left" vertical="top" wrapText="1" indent="1"/>
    </xf>
    <xf numFmtId="0" fontId="55" fillId="0" borderId="37" xfId="0" applyFont="1" applyBorder="1" applyAlignment="1">
      <alignment vertical="top" wrapText="1"/>
    </xf>
    <xf numFmtId="0" fontId="55" fillId="0" borderId="56" xfId="0" applyFont="1" applyBorder="1" applyAlignment="1">
      <alignment vertical="top" wrapText="1"/>
    </xf>
    <xf numFmtId="0" fontId="55" fillId="0" borderId="28" xfId="0" applyFont="1" applyBorder="1" applyAlignment="1">
      <alignment vertical="top" wrapText="1"/>
    </xf>
    <xf numFmtId="0" fontId="55" fillId="0" borderId="30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left" vertical="top" wrapText="1"/>
    </xf>
    <xf numFmtId="0" fontId="55" fillId="0" borderId="32" xfId="0" applyFont="1" applyBorder="1" applyAlignment="1">
      <alignment horizontal="left" vertical="top" wrapText="1"/>
    </xf>
    <xf numFmtId="0" fontId="55" fillId="0" borderId="59" xfId="0" applyFont="1" applyBorder="1" applyAlignment="1">
      <alignment vertical="top" wrapText="1"/>
    </xf>
    <xf numFmtId="0" fontId="55" fillId="0" borderId="60" xfId="0" applyFont="1" applyBorder="1" applyAlignment="1">
      <alignment vertical="top" wrapText="1"/>
    </xf>
    <xf numFmtId="0" fontId="55" fillId="0" borderId="61" xfId="0" applyFont="1" applyBorder="1" applyAlignment="1">
      <alignment vertical="top" wrapText="1"/>
    </xf>
    <xf numFmtId="0" fontId="56" fillId="0" borderId="24" xfId="0" applyFont="1" applyBorder="1" applyAlignment="1">
      <alignment horizontal="center" vertical="top" wrapText="1"/>
    </xf>
    <xf numFmtId="0" fontId="56" fillId="0" borderId="34" xfId="0" applyFont="1" applyBorder="1" applyAlignment="1">
      <alignment horizontal="center" vertical="top" wrapText="1"/>
    </xf>
    <xf numFmtId="0" fontId="56" fillId="0" borderId="25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left" vertical="top" wrapText="1"/>
    </xf>
    <xf numFmtId="0" fontId="58" fillId="0" borderId="34" xfId="0" applyFont="1" applyBorder="1" applyAlignment="1">
      <alignment horizontal="left" vertical="top" wrapText="1"/>
    </xf>
    <xf numFmtId="0" fontId="58" fillId="0" borderId="25" xfId="0" applyFont="1" applyBorder="1" applyAlignment="1">
      <alignment horizontal="left" vertical="top" wrapText="1"/>
    </xf>
    <xf numFmtId="0" fontId="55" fillId="0" borderId="62" xfId="0" applyFont="1" applyBorder="1" applyAlignment="1">
      <alignment vertical="top" wrapText="1"/>
    </xf>
    <xf numFmtId="0" fontId="64" fillId="0" borderId="62" xfId="0" applyFont="1" applyBorder="1" applyAlignment="1">
      <alignment horizontal="center" vertical="top" wrapText="1"/>
    </xf>
    <xf numFmtId="0" fontId="41" fillId="0" borderId="32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55" fillId="0" borderId="24" xfId="0" applyFont="1" applyBorder="1" applyAlignment="1">
      <alignment horizontal="center" vertical="top" wrapText="1"/>
    </xf>
    <xf numFmtId="0" fontId="55" fillId="0" borderId="34" xfId="0" applyFont="1" applyBorder="1" applyAlignment="1">
      <alignment horizontal="center" vertical="top" wrapText="1"/>
    </xf>
    <xf numFmtId="0" fontId="0" fillId="0" borderId="62" xfId="0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58" fillId="0" borderId="63" xfId="0" applyFont="1" applyBorder="1" applyAlignment="1">
      <alignment horizontal="center" wrapText="1"/>
    </xf>
    <xf numFmtId="0" fontId="58" fillId="0" borderId="32" xfId="0" applyFont="1" applyBorder="1" applyAlignment="1">
      <alignment horizontal="center" wrapText="1"/>
    </xf>
    <xf numFmtId="0" fontId="58" fillId="0" borderId="22" xfId="0" applyFont="1" applyBorder="1" applyAlignment="1">
      <alignment horizontal="center" wrapText="1"/>
    </xf>
    <xf numFmtId="0" fontId="58" fillId="0" borderId="27" xfId="0" applyFont="1" applyBorder="1" applyAlignment="1">
      <alignment horizontal="center" wrapText="1"/>
    </xf>
    <xf numFmtId="0" fontId="55" fillId="0" borderId="24" xfId="0" applyFont="1" applyBorder="1" applyAlignment="1">
      <alignment vertical="top" wrapText="1"/>
    </xf>
    <xf numFmtId="0" fontId="55" fillId="0" borderId="17" xfId="0" applyFont="1" applyBorder="1" applyAlignment="1">
      <alignment vertical="top" wrapText="1"/>
    </xf>
    <xf numFmtId="0" fontId="56" fillId="0" borderId="24" xfId="0" applyFont="1" applyBorder="1" applyAlignment="1">
      <alignment horizontal="left" vertical="top" wrapText="1" indent="1"/>
    </xf>
    <xf numFmtId="0" fontId="56" fillId="0" borderId="34" xfId="0" applyFont="1" applyBorder="1" applyAlignment="1">
      <alignment horizontal="left" vertical="top" wrapText="1" indent="1"/>
    </xf>
    <xf numFmtId="0" fontId="56" fillId="0" borderId="25" xfId="0" applyFont="1" applyBorder="1" applyAlignment="1">
      <alignment horizontal="left" vertical="top" wrapText="1" indent="1"/>
    </xf>
    <xf numFmtId="0" fontId="58" fillId="0" borderId="38" xfId="0" applyFont="1" applyBorder="1" applyAlignment="1">
      <alignment horizontal="center" wrapText="1"/>
    </xf>
    <xf numFmtId="0" fontId="58" fillId="0" borderId="0" xfId="0" applyFont="1" applyBorder="1" applyAlignment="1">
      <alignment horizontal="center" wrapText="1"/>
    </xf>
    <xf numFmtId="0" fontId="58" fillId="0" borderId="64" xfId="0" applyFont="1" applyBorder="1" applyAlignment="1">
      <alignment horizontal="center" wrapText="1"/>
    </xf>
    <xf numFmtId="14" fontId="55" fillId="0" borderId="65" xfId="0" applyNumberFormat="1" applyFont="1" applyBorder="1" applyAlignment="1">
      <alignment vertical="top" wrapText="1"/>
    </xf>
    <xf numFmtId="14" fontId="55" fillId="0" borderId="26" xfId="0" applyNumberFormat="1" applyFont="1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51" fillId="0" borderId="52" xfId="0" applyFont="1" applyBorder="1" applyAlignment="1">
      <alignment vertical="top" wrapText="1"/>
    </xf>
    <xf numFmtId="0" fontId="51" fillId="0" borderId="53" xfId="0" applyFont="1" applyBorder="1" applyAlignment="1">
      <alignment vertical="top" wrapText="1"/>
    </xf>
    <xf numFmtId="0" fontId="51" fillId="0" borderId="54" xfId="0" applyFont="1" applyBorder="1" applyAlignment="1">
      <alignment vertical="top" wrapText="1"/>
    </xf>
    <xf numFmtId="0" fontId="56" fillId="0" borderId="24" xfId="0" applyFont="1" applyBorder="1" applyAlignment="1">
      <alignment vertical="top" wrapText="1"/>
    </xf>
    <xf numFmtId="0" fontId="56" fillId="0" borderId="34" xfId="0" applyFont="1" applyBorder="1" applyAlignment="1">
      <alignment vertical="top" wrapText="1"/>
    </xf>
    <xf numFmtId="0" fontId="0" fillId="0" borderId="34" xfId="0" applyBorder="1" applyAlignment="1">
      <alignment vertical="top" wrapText="1"/>
    </xf>
    <xf numFmtId="14" fontId="55" fillId="0" borderId="62" xfId="0" applyNumberFormat="1" applyFont="1" applyBorder="1" applyAlignment="1">
      <alignment vertical="top" wrapText="1"/>
    </xf>
    <xf numFmtId="16" fontId="55" fillId="0" borderId="62" xfId="0" applyNumberFormat="1" applyFont="1" applyBorder="1" applyAlignment="1">
      <alignment vertical="top" wrapText="1"/>
    </xf>
    <xf numFmtId="0" fontId="55" fillId="0" borderId="19" xfId="0" applyFont="1" applyBorder="1" applyAlignment="1">
      <alignment vertical="top" wrapText="1"/>
    </xf>
    <xf numFmtId="0" fontId="55" fillId="0" borderId="66" xfId="0" applyFont="1" applyBorder="1" applyAlignment="1">
      <alignment vertical="top" wrapText="1"/>
    </xf>
    <xf numFmtId="14" fontId="55" fillId="0" borderId="35" xfId="0" applyNumberFormat="1" applyFont="1" applyBorder="1" applyAlignment="1">
      <alignment vertical="top" wrapText="1"/>
    </xf>
    <xf numFmtId="14" fontId="55" fillId="0" borderId="13" xfId="0" applyNumberFormat="1" applyFont="1" applyBorder="1" applyAlignment="1">
      <alignment vertical="top" wrapText="1"/>
    </xf>
    <xf numFmtId="0" fontId="55" fillId="0" borderId="19" xfId="0" applyFont="1" applyBorder="1" applyAlignment="1">
      <alignment horizontal="left" vertical="top" wrapText="1"/>
    </xf>
    <xf numFmtId="14" fontId="55" fillId="0" borderId="67" xfId="0" applyNumberFormat="1" applyFont="1" applyBorder="1" applyAlignment="1">
      <alignment vertical="top" wrapText="1"/>
    </xf>
    <xf numFmtId="16" fontId="55" fillId="0" borderId="35" xfId="0" applyNumberFormat="1" applyFont="1" applyBorder="1" applyAlignment="1">
      <alignment vertical="top" wrapText="1"/>
    </xf>
    <xf numFmtId="16" fontId="55" fillId="0" borderId="26" xfId="0" applyNumberFormat="1" applyFont="1" applyBorder="1" applyAlignment="1">
      <alignment vertical="top" wrapText="1"/>
    </xf>
    <xf numFmtId="0" fontId="55" fillId="0" borderId="68" xfId="0" applyFont="1" applyBorder="1" applyAlignment="1">
      <alignment horizontal="left" vertical="top" wrapText="1"/>
    </xf>
    <xf numFmtId="0" fontId="55" fillId="0" borderId="69" xfId="0" applyFont="1" applyBorder="1" applyAlignment="1">
      <alignment horizontal="left" vertical="top" wrapText="1" indent="1"/>
    </xf>
    <xf numFmtId="49" fontId="55" fillId="0" borderId="70" xfId="0" applyNumberFormat="1" applyFont="1" applyBorder="1" applyAlignment="1">
      <alignment vertical="top" wrapText="1"/>
    </xf>
    <xf numFmtId="49" fontId="55" fillId="0" borderId="20" xfId="0" applyNumberFormat="1" applyFont="1" applyBorder="1" applyAlignment="1">
      <alignment vertical="top" wrapText="1"/>
    </xf>
    <xf numFmtId="49" fontId="55" fillId="0" borderId="71" xfId="0" applyNumberFormat="1" applyFont="1" applyBorder="1" applyAlignment="1">
      <alignment vertical="top" wrapText="1"/>
    </xf>
    <xf numFmtId="0" fontId="55" fillId="0" borderId="27" xfId="0" applyFont="1" applyBorder="1" applyAlignment="1">
      <alignment horizontal="left" vertical="top" wrapText="1"/>
    </xf>
    <xf numFmtId="0" fontId="55" fillId="0" borderId="17" xfId="0" applyFont="1" applyBorder="1" applyAlignment="1">
      <alignment horizontal="left" vertical="top" wrapText="1" indent="1"/>
    </xf>
    <xf numFmtId="16" fontId="55" fillId="0" borderId="65" xfId="0" applyNumberFormat="1" applyFont="1" applyBorder="1" applyAlignment="1">
      <alignment vertical="top" wrapText="1"/>
    </xf>
    <xf numFmtId="16" fontId="55" fillId="0" borderId="67" xfId="0" applyNumberFormat="1" applyFont="1" applyBorder="1" applyAlignment="1">
      <alignment vertical="top" wrapText="1"/>
    </xf>
    <xf numFmtId="0" fontId="55" fillId="0" borderId="23" xfId="0" applyFont="1" applyBorder="1" applyAlignment="1">
      <alignment horizontal="left" vertical="top" wrapText="1"/>
    </xf>
    <xf numFmtId="0" fontId="55" fillId="0" borderId="72" xfId="0" applyFont="1" applyBorder="1" applyAlignment="1">
      <alignment horizontal="left" vertical="top" wrapText="1"/>
    </xf>
    <xf numFmtId="0" fontId="55" fillId="0" borderId="73" xfId="0" applyFont="1" applyBorder="1" applyAlignment="1">
      <alignment horizontal="left" vertical="top" wrapText="1" indent="1"/>
    </xf>
    <xf numFmtId="0" fontId="55" fillId="0" borderId="74" xfId="0" applyFont="1" applyBorder="1" applyAlignment="1">
      <alignment horizontal="left" vertical="top" wrapText="1"/>
    </xf>
    <xf numFmtId="0" fontId="55" fillId="0" borderId="38" xfId="0" applyFont="1" applyBorder="1" applyAlignment="1">
      <alignment horizontal="left" vertical="top" wrapText="1"/>
    </xf>
    <xf numFmtId="0" fontId="55" fillId="0" borderId="75" xfId="0" applyFont="1" applyBorder="1" applyAlignment="1">
      <alignment horizontal="left" vertical="top" wrapText="1"/>
    </xf>
    <xf numFmtId="0" fontId="55" fillId="0" borderId="39" xfId="0" applyFont="1" applyBorder="1" applyAlignment="1">
      <alignment horizontal="left" vertical="top" wrapText="1" indent="1"/>
    </xf>
    <xf numFmtId="0" fontId="55" fillId="0" borderId="69" xfId="0" applyFont="1" applyBorder="1" applyAlignment="1">
      <alignment horizontal="center" vertical="top" wrapText="1"/>
    </xf>
    <xf numFmtId="0" fontId="55" fillId="0" borderId="73" xfId="0" applyFont="1" applyBorder="1" applyAlignment="1">
      <alignment horizontal="center" vertical="top" wrapText="1"/>
    </xf>
    <xf numFmtId="0" fontId="55" fillId="0" borderId="39" xfId="0" applyFont="1" applyBorder="1" applyAlignment="1">
      <alignment horizontal="center" vertical="top" wrapText="1"/>
    </xf>
    <xf numFmtId="0" fontId="0" fillId="0" borderId="25" xfId="0" applyBorder="1" applyAlignment="1">
      <alignment vertical="top" wrapText="1"/>
    </xf>
    <xf numFmtId="0" fontId="0" fillId="0" borderId="3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169" fontId="55" fillId="0" borderId="24" xfId="0" applyNumberFormat="1" applyFont="1" applyBorder="1" applyAlignment="1">
      <alignment horizontal="center" vertical="top" wrapText="1"/>
    </xf>
    <xf numFmtId="169" fontId="55" fillId="0" borderId="48" xfId="0" applyNumberFormat="1" applyFont="1" applyBorder="1" applyAlignment="1">
      <alignment horizontal="center" vertical="top" wrapText="1"/>
    </xf>
    <xf numFmtId="0" fontId="55" fillId="0" borderId="46" xfId="0" applyFont="1" applyBorder="1" applyAlignment="1">
      <alignment vertical="top" wrapText="1"/>
    </xf>
    <xf numFmtId="0" fontId="55" fillId="0" borderId="47" xfId="0" applyFont="1" applyBorder="1" applyAlignment="1">
      <alignment vertical="top" wrapText="1"/>
    </xf>
    <xf numFmtId="16" fontId="55" fillId="0" borderId="70" xfId="0" applyNumberFormat="1" applyFont="1" applyBorder="1" applyAlignment="1">
      <alignment vertical="top" wrapText="1"/>
    </xf>
    <xf numFmtId="16" fontId="55" fillId="0" borderId="20" xfId="0" applyNumberFormat="1" applyFont="1" applyBorder="1" applyAlignment="1">
      <alignment vertical="top" wrapText="1"/>
    </xf>
    <xf numFmtId="16" fontId="55" fillId="0" borderId="71" xfId="0" applyNumberFormat="1" applyFont="1" applyBorder="1" applyAlignment="1">
      <alignment vertical="top" wrapText="1"/>
    </xf>
    <xf numFmtId="0" fontId="55" fillId="0" borderId="27" xfId="0" applyFont="1" applyBorder="1" applyAlignment="1">
      <alignment horizontal="center" vertical="top" wrapText="1"/>
    </xf>
    <xf numFmtId="0" fontId="55" fillId="0" borderId="59" xfId="0" applyFont="1" applyBorder="1" applyAlignment="1">
      <alignment horizontal="left" vertical="top" wrapText="1"/>
    </xf>
    <xf numFmtId="0" fontId="55" fillId="0" borderId="60" xfId="0" applyFont="1" applyBorder="1" applyAlignment="1">
      <alignment horizontal="left" vertical="top" wrapText="1"/>
    </xf>
    <xf numFmtId="0" fontId="55" fillId="0" borderId="61" xfId="0" applyFont="1" applyBorder="1" applyAlignment="1">
      <alignment horizontal="left" vertical="top" wrapText="1"/>
    </xf>
    <xf numFmtId="0" fontId="55" fillId="0" borderId="40" xfId="0" applyFont="1" applyBorder="1" applyAlignment="1">
      <alignment horizontal="left" vertical="top" wrapText="1"/>
    </xf>
    <xf numFmtId="0" fontId="55" fillId="0" borderId="15" xfId="0" applyFont="1" applyBorder="1" applyAlignment="1">
      <alignment horizontal="left" vertical="top" wrapText="1"/>
    </xf>
    <xf numFmtId="0" fontId="55" fillId="0" borderId="19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top" wrapText="1"/>
    </xf>
    <xf numFmtId="169" fontId="55" fillId="0" borderId="0" xfId="0" applyNumberFormat="1" applyFont="1" applyBorder="1" applyAlignment="1">
      <alignment horizontal="center" vertical="top" wrapText="1"/>
    </xf>
    <xf numFmtId="169" fontId="55" fillId="0" borderId="14" xfId="0" applyNumberFormat="1" applyFont="1" applyBorder="1" applyAlignment="1">
      <alignment horizontal="center" vertical="top" wrapText="1"/>
    </xf>
    <xf numFmtId="2" fontId="55" fillId="0" borderId="0" xfId="0" applyNumberFormat="1" applyFont="1" applyBorder="1" applyAlignment="1">
      <alignment horizontal="center" vertical="top" wrapText="1"/>
    </xf>
    <xf numFmtId="2" fontId="55" fillId="0" borderId="14" xfId="0" applyNumberFormat="1" applyFont="1" applyBorder="1" applyAlignment="1">
      <alignment horizontal="center" vertical="top" wrapText="1"/>
    </xf>
    <xf numFmtId="0" fontId="66" fillId="0" borderId="0" xfId="0" applyFont="1" applyAlignment="1">
      <alignment horizontal="center"/>
    </xf>
    <xf numFmtId="0" fontId="55" fillId="0" borderId="35" xfId="0" applyFont="1" applyBorder="1" applyAlignment="1">
      <alignment horizontal="center" vertical="top" wrapText="1"/>
    </xf>
    <xf numFmtId="0" fontId="55" fillId="0" borderId="26" xfId="0" applyFont="1" applyBorder="1" applyAlignment="1">
      <alignment horizontal="center" vertical="top" wrapText="1"/>
    </xf>
    <xf numFmtId="0" fontId="55" fillId="0" borderId="67" xfId="0" applyFont="1" applyBorder="1" applyAlignment="1">
      <alignment horizontal="center" vertical="top" wrapText="1"/>
    </xf>
    <xf numFmtId="169" fontId="55" fillId="0" borderId="35" xfId="0" applyNumberFormat="1" applyFont="1" applyBorder="1" applyAlignment="1">
      <alignment horizontal="center" vertical="top" wrapText="1"/>
    </xf>
    <xf numFmtId="169" fontId="55" fillId="0" borderId="26" xfId="0" applyNumberFormat="1" applyFont="1" applyBorder="1" applyAlignment="1">
      <alignment horizontal="center" vertical="top" wrapText="1"/>
    </xf>
    <xf numFmtId="169" fontId="55" fillId="0" borderId="67" xfId="0" applyNumberFormat="1" applyFont="1" applyBorder="1" applyAlignment="1">
      <alignment horizontal="center" vertical="top" wrapText="1"/>
    </xf>
    <xf numFmtId="0" fontId="55" fillId="0" borderId="35" xfId="0" applyFont="1" applyBorder="1" applyAlignment="1">
      <alignment horizontal="left" vertical="top" wrapText="1"/>
    </xf>
    <xf numFmtId="0" fontId="55" fillId="0" borderId="26" xfId="0" applyFont="1" applyBorder="1" applyAlignment="1">
      <alignment horizontal="left" vertical="top" wrapText="1"/>
    </xf>
    <xf numFmtId="0" fontId="55" fillId="0" borderId="67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 wrapText="1"/>
    </xf>
    <xf numFmtId="0" fontId="55" fillId="0" borderId="36" xfId="0" applyFont="1" applyBorder="1" applyAlignment="1">
      <alignment horizontal="center" vertical="top" wrapText="1"/>
    </xf>
    <xf numFmtId="0" fontId="55" fillId="0" borderId="49" xfId="0" applyFont="1" applyBorder="1" applyAlignment="1">
      <alignment horizontal="center" vertical="top" wrapText="1"/>
    </xf>
    <xf numFmtId="0" fontId="0" fillId="0" borderId="62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26" xfId="0" applyBorder="1" applyAlignment="1">
      <alignment horizontal="left" vertical="top" wrapText="1"/>
    </xf>
    <xf numFmtId="0" fontId="0" fillId="0" borderId="67" xfId="0" applyBorder="1" applyAlignment="1">
      <alignment horizontal="left" vertical="top" wrapText="1"/>
    </xf>
    <xf numFmtId="0" fontId="0" fillId="0" borderId="19" xfId="0" applyBorder="1" applyAlignment="1">
      <alignment vertical="top" wrapText="1"/>
    </xf>
    <xf numFmtId="0" fontId="0" fillId="0" borderId="66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0" fillId="0" borderId="76" xfId="0" applyBorder="1" applyAlignment="1">
      <alignment vertical="top" wrapText="1"/>
    </xf>
    <xf numFmtId="0" fontId="55" fillId="0" borderId="31" xfId="0" applyFont="1" applyBorder="1" applyAlignment="1">
      <alignment vertical="top" wrapText="1"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55" fillId="0" borderId="36" xfId="0" applyFont="1" applyBorder="1" applyAlignment="1">
      <alignment vertical="top" wrapText="1"/>
    </xf>
    <xf numFmtId="0" fontId="55" fillId="0" borderId="49" xfId="0" applyFont="1" applyBorder="1" applyAlignment="1">
      <alignment vertical="top" wrapText="1"/>
    </xf>
    <xf numFmtId="0" fontId="55" fillId="0" borderId="50" xfId="0" applyFont="1" applyBorder="1" applyAlignment="1">
      <alignment vertical="top" wrapText="1"/>
    </xf>
    <xf numFmtId="0" fontId="58" fillId="0" borderId="36" xfId="0" applyFont="1" applyBorder="1" applyAlignment="1">
      <alignment horizontal="center" wrapText="1"/>
    </xf>
    <xf numFmtId="0" fontId="58" fillId="0" borderId="49" xfId="0" applyFont="1" applyBorder="1" applyAlignment="1">
      <alignment horizontal="center" wrapText="1"/>
    </xf>
    <xf numFmtId="0" fontId="58" fillId="0" borderId="76" xfId="0" applyFont="1" applyBorder="1" applyAlignment="1">
      <alignment horizontal="center" wrapText="1"/>
    </xf>
    <xf numFmtId="16" fontId="55" fillId="0" borderId="13" xfId="0" applyNumberFormat="1" applyFont="1" applyBorder="1" applyAlignment="1">
      <alignment vertical="top" wrapText="1"/>
    </xf>
    <xf numFmtId="0" fontId="60" fillId="0" borderId="17" xfId="0" applyFont="1" applyBorder="1" applyAlignment="1">
      <alignment horizontal="justify" vertical="top" wrapText="1"/>
    </xf>
    <xf numFmtId="0" fontId="0" fillId="0" borderId="17" xfId="0" applyBorder="1" applyAlignment="1">
      <alignment vertical="top" wrapText="1"/>
    </xf>
    <xf numFmtId="0" fontId="60" fillId="0" borderId="17" xfId="0" applyFont="1" applyBorder="1" applyAlignment="1">
      <alignment vertical="top" wrapText="1"/>
    </xf>
    <xf numFmtId="0" fontId="60" fillId="0" borderId="24" xfId="0" applyFont="1" applyBorder="1" applyAlignment="1">
      <alignment vertical="top" wrapText="1"/>
    </xf>
    <xf numFmtId="0" fontId="60" fillId="0" borderId="24" xfId="0" applyFont="1" applyBorder="1" applyAlignment="1">
      <alignment horizontal="center" vertical="top" wrapText="1"/>
    </xf>
    <xf numFmtId="0" fontId="60" fillId="0" borderId="24" xfId="0" applyFont="1" applyBorder="1" applyAlignment="1">
      <alignment horizontal="justify" vertical="top" wrapText="1"/>
    </xf>
    <xf numFmtId="0" fontId="60" fillId="0" borderId="34" xfId="0" applyFont="1" applyBorder="1" applyAlignment="1">
      <alignment horizontal="center" vertical="top" wrapText="1"/>
    </xf>
    <xf numFmtId="0" fontId="60" fillId="0" borderId="25" xfId="0" applyFont="1" applyBorder="1" applyAlignment="1">
      <alignment horizontal="center" vertical="top" wrapText="1"/>
    </xf>
    <xf numFmtId="0" fontId="61" fillId="0" borderId="32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61" fillId="0" borderId="62" xfId="0" applyFont="1" applyBorder="1" applyAlignment="1">
      <alignment horizontal="center" vertical="top" wrapText="1"/>
    </xf>
    <xf numFmtId="0" fontId="0" fillId="0" borderId="22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60" fillId="0" borderId="17" xfId="0" applyFont="1" applyBorder="1" applyAlignment="1">
      <alignment horizontal="center" vertical="top" wrapText="1"/>
    </xf>
    <xf numFmtId="0" fontId="60" fillId="0" borderId="31" xfId="0" applyFont="1" applyBorder="1" applyAlignment="1">
      <alignment horizontal="justify" vertical="top" wrapText="1"/>
    </xf>
    <xf numFmtId="0" fontId="0" fillId="0" borderId="51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2" xfId="0" applyBorder="1" applyAlignment="1">
      <alignment horizontal="center" vertical="top" wrapText="1"/>
    </xf>
    <xf numFmtId="0" fontId="59" fillId="0" borderId="0" xfId="0" applyFont="1" applyAlignment="1">
      <alignment horizontal="center" vertical="top"/>
    </xf>
    <xf numFmtId="0" fontId="60" fillId="0" borderId="37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60" fillId="0" borderId="31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1" xfId="0" applyBorder="1" applyAlignment="1">
      <alignment vertical="top" wrapText="1"/>
    </xf>
    <xf numFmtId="0" fontId="61" fillId="0" borderId="17" xfId="0" applyFont="1" applyBorder="1" applyAlignment="1">
      <alignment horizontal="justify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61" fillId="0" borderId="17" xfId="0" applyFont="1" applyBorder="1" applyAlignment="1">
      <alignment horizontal="center" vertical="top" wrapText="1"/>
    </xf>
    <xf numFmtId="0" fontId="67" fillId="0" borderId="17" xfId="0" applyFont="1" applyBorder="1" applyAlignment="1">
      <alignment vertical="top" wrapText="1"/>
    </xf>
    <xf numFmtId="0" fontId="52" fillId="0" borderId="34" xfId="0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55" fillId="0" borderId="17" xfId="0" applyFont="1" applyBorder="1" applyAlignment="1">
      <alignment horizontal="center" vertical="top" wrapText="1"/>
    </xf>
    <xf numFmtId="0" fontId="55" fillId="0" borderId="25" xfId="0" applyFont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center" wrapText="1"/>
    </xf>
    <xf numFmtId="0" fontId="55" fillId="0" borderId="62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top" wrapText="1"/>
    </xf>
    <xf numFmtId="0" fontId="55" fillId="0" borderId="17" xfId="0" applyFont="1" applyBorder="1" applyAlignment="1">
      <alignment horizontal="left" vertical="top" wrapText="1"/>
    </xf>
    <xf numFmtId="0" fontId="55" fillId="0" borderId="62" xfId="0" applyFont="1" applyBorder="1" applyAlignment="1">
      <alignment horizontal="left" vertical="top" wrapText="1"/>
    </xf>
    <xf numFmtId="0" fontId="55" fillId="0" borderId="22" xfId="0" applyFont="1" applyBorder="1" applyAlignment="1">
      <alignment horizontal="left" vertical="top" wrapText="1"/>
    </xf>
    <xf numFmtId="0" fontId="55" fillId="0" borderId="24" xfId="0" applyFont="1" applyBorder="1" applyAlignment="1">
      <alignment horizontal="left" vertical="top" wrapText="1"/>
    </xf>
    <xf numFmtId="0" fontId="55" fillId="0" borderId="34" xfId="0" applyFont="1" applyBorder="1" applyAlignment="1">
      <alignment horizontal="left" vertical="top" wrapText="1"/>
    </xf>
    <xf numFmtId="0" fontId="55" fillId="0" borderId="25" xfId="0" applyFont="1" applyBorder="1" applyAlignment="1">
      <alignment horizontal="left" vertical="top" wrapText="1"/>
    </xf>
    <xf numFmtId="0" fontId="55" fillId="0" borderId="62" xfId="0" applyFont="1" applyBorder="1" applyAlignment="1">
      <alignment horizontal="center" vertical="top" wrapText="1"/>
    </xf>
    <xf numFmtId="0" fontId="55" fillId="0" borderId="28" xfId="0" applyFont="1" applyBorder="1" applyAlignment="1">
      <alignment horizontal="center" vertical="top" wrapText="1"/>
    </xf>
    <xf numFmtId="0" fontId="55" fillId="0" borderId="29" xfId="0" applyFont="1" applyBorder="1" applyAlignment="1">
      <alignment horizontal="center" vertical="top" wrapText="1"/>
    </xf>
    <xf numFmtId="0" fontId="57" fillId="0" borderId="62" xfId="0" applyFont="1" applyBorder="1" applyAlignment="1">
      <alignment horizontal="center" vertical="top" wrapText="1"/>
    </xf>
    <xf numFmtId="0" fontId="57" fillId="0" borderId="22" xfId="0" applyFont="1" applyBorder="1" applyAlignment="1">
      <alignment horizontal="center" vertical="top" wrapText="1"/>
    </xf>
    <xf numFmtId="0" fontId="57" fillId="0" borderId="27" xfId="0" applyFont="1" applyBorder="1" applyAlignment="1">
      <alignment horizontal="center" vertical="top" wrapText="1"/>
    </xf>
    <xf numFmtId="0" fontId="57" fillId="0" borderId="37" xfId="0" applyFont="1" applyBorder="1" applyAlignment="1">
      <alignment horizontal="center" vertical="top" wrapText="1"/>
    </xf>
    <xf numFmtId="0" fontId="57" fillId="0" borderId="31" xfId="0" applyFont="1" applyBorder="1" applyAlignment="1">
      <alignment horizontal="center" vertical="top" wrapText="1"/>
    </xf>
    <xf numFmtId="0" fontId="55" fillId="0" borderId="37" xfId="0" applyFont="1" applyBorder="1" applyAlignment="1">
      <alignment horizontal="center" vertical="top" wrapText="1"/>
    </xf>
    <xf numFmtId="0" fontId="55" fillId="0" borderId="30" xfId="0" applyFont="1" applyBorder="1" applyAlignment="1">
      <alignment horizontal="center" vertical="top" wrapText="1"/>
    </xf>
    <xf numFmtId="0" fontId="55" fillId="0" borderId="31" xfId="0" applyFont="1" applyBorder="1" applyAlignment="1">
      <alignment horizontal="center" vertical="top" wrapText="1"/>
    </xf>
    <xf numFmtId="0" fontId="55" fillId="0" borderId="56" xfId="0" applyFont="1" applyBorder="1" applyAlignment="1">
      <alignment horizontal="center" vertical="top" wrapText="1"/>
    </xf>
    <xf numFmtId="0" fontId="55" fillId="0" borderId="51" xfId="0" applyFont="1" applyBorder="1" applyAlignment="1">
      <alignment horizontal="center" vertical="top" wrapText="1"/>
    </xf>
    <xf numFmtId="0" fontId="55" fillId="0" borderId="32" xfId="0" applyFont="1" applyBorder="1" applyAlignment="1">
      <alignment horizontal="center" vertical="top" wrapText="1"/>
    </xf>
    <xf numFmtId="0" fontId="55" fillId="0" borderId="62" xfId="0" applyFont="1" applyBorder="1" applyAlignment="1">
      <alignment horizontal="center" wrapText="1"/>
    </xf>
    <xf numFmtId="0" fontId="55" fillId="0" borderId="27" xfId="0" applyFont="1" applyBorder="1" applyAlignment="1">
      <alignment horizontal="center" wrapText="1"/>
    </xf>
    <xf numFmtId="0" fontId="55" fillId="0" borderId="22" xfId="0" applyFont="1" applyBorder="1" applyAlignment="1">
      <alignment horizontal="center" wrapText="1"/>
    </xf>
    <xf numFmtId="2" fontId="55" fillId="0" borderId="24" xfId="0" applyNumberFormat="1" applyFont="1" applyBorder="1" applyAlignment="1">
      <alignment horizontal="left" vertical="top" wrapText="1"/>
    </xf>
    <xf numFmtId="2" fontId="55" fillId="0" borderId="34" xfId="0" applyNumberFormat="1" applyFont="1" applyBorder="1" applyAlignment="1">
      <alignment horizontal="left" vertical="top" wrapText="1"/>
    </xf>
    <xf numFmtId="2" fontId="55" fillId="0" borderId="25" xfId="0" applyNumberFormat="1" applyFont="1" applyBorder="1" applyAlignment="1">
      <alignment horizontal="left" vertical="top" wrapText="1"/>
    </xf>
    <xf numFmtId="0" fontId="55" fillId="0" borderId="22" xfId="0" applyFont="1" applyBorder="1" applyAlignment="1">
      <alignment horizontal="center" vertical="top" wrapText="1"/>
    </xf>
    <xf numFmtId="0" fontId="58" fillId="0" borderId="24" xfId="0" applyFont="1" applyBorder="1" applyAlignment="1">
      <alignment vertical="top" wrapText="1"/>
    </xf>
    <xf numFmtId="0" fontId="58" fillId="0" borderId="22" xfId="0" applyFont="1" applyBorder="1" applyAlignment="1">
      <alignment horizontal="center" vertical="top" wrapText="1"/>
    </xf>
    <xf numFmtId="0" fontId="63" fillId="0" borderId="22" xfId="0" applyFont="1" applyBorder="1" applyAlignment="1">
      <alignment horizontal="center" vertical="top" wrapText="1"/>
    </xf>
    <xf numFmtId="0" fontId="63" fillId="0" borderId="17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view="pageBreakPreview" zoomScaleNormal="85" zoomScaleSheetLayoutView="100" zoomScalePageLayoutView="0" workbookViewId="0" topLeftCell="A1">
      <selection activeCell="I4" sqref="I4:J4"/>
    </sheetView>
  </sheetViews>
  <sheetFormatPr defaultColWidth="9.140625" defaultRowHeight="15"/>
  <cols>
    <col min="1" max="1" width="6.421875" style="0" customWidth="1"/>
    <col min="2" max="2" width="33.00390625" style="0" customWidth="1"/>
    <col min="3" max="3" width="16.57421875" style="0" customWidth="1"/>
    <col min="4" max="4" width="17.140625" style="0" customWidth="1"/>
    <col min="6" max="6" width="13.421875" style="0" customWidth="1"/>
    <col min="7" max="7" width="17.8515625" style="0" customWidth="1"/>
    <col min="8" max="8" width="10.7109375" style="0" customWidth="1"/>
    <col min="9" max="9" width="30.8515625" style="0" customWidth="1"/>
  </cols>
  <sheetData>
    <row r="1" spans="1:10" ht="15">
      <c r="A1" s="181" t="s">
        <v>200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ht="15">
      <c r="A2" s="181" t="s">
        <v>198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10" ht="15">
      <c r="A3" s="180"/>
      <c r="B3" s="180"/>
      <c r="C3" s="180"/>
      <c r="D3" s="180"/>
      <c r="E3" s="180"/>
      <c r="F3" s="180"/>
      <c r="G3" s="180"/>
      <c r="H3" s="180"/>
      <c r="I3" s="181" t="s">
        <v>199</v>
      </c>
      <c r="J3" s="181"/>
    </row>
    <row r="4" spans="1:10" ht="15">
      <c r="A4" s="43"/>
      <c r="B4" s="43"/>
      <c r="C4" s="43"/>
      <c r="D4" s="44"/>
      <c r="E4" s="43"/>
      <c r="F4" s="106"/>
      <c r="G4" s="43"/>
      <c r="H4" s="43"/>
      <c r="I4" s="181" t="s">
        <v>201</v>
      </c>
      <c r="J4" s="181"/>
    </row>
    <row r="5" ht="19.5" thickBot="1">
      <c r="B5" s="10" t="s">
        <v>19</v>
      </c>
    </row>
    <row r="6" spans="1:9" ht="26.25" thickBot="1">
      <c r="A6" s="197" t="s">
        <v>0</v>
      </c>
      <c r="B6" s="200" t="s">
        <v>166</v>
      </c>
      <c r="C6" s="200" t="s">
        <v>2</v>
      </c>
      <c r="D6" s="1" t="s">
        <v>3</v>
      </c>
      <c r="E6" s="191" t="s">
        <v>5</v>
      </c>
      <c r="F6" s="192"/>
      <c r="G6" s="193"/>
      <c r="H6" s="194" t="s">
        <v>8</v>
      </c>
      <c r="I6" s="200" t="s">
        <v>167</v>
      </c>
    </row>
    <row r="7" spans="1:9" ht="15.75" customHeight="1" thickBot="1">
      <c r="A7" s="198"/>
      <c r="B7" s="201"/>
      <c r="C7" s="201"/>
      <c r="D7" s="2" t="s">
        <v>4</v>
      </c>
      <c r="E7" s="200" t="s">
        <v>6</v>
      </c>
      <c r="F7" s="191" t="s">
        <v>7</v>
      </c>
      <c r="G7" s="203"/>
      <c r="H7" s="195"/>
      <c r="I7" s="201"/>
    </row>
    <row r="8" spans="1:9" ht="51.75" thickBot="1">
      <c r="A8" s="199"/>
      <c r="B8" s="202"/>
      <c r="C8" s="202"/>
      <c r="D8" s="3"/>
      <c r="E8" s="202"/>
      <c r="F8" s="4" t="s">
        <v>9</v>
      </c>
      <c r="G8" s="4" t="s">
        <v>10</v>
      </c>
      <c r="H8" s="196"/>
      <c r="I8" s="202"/>
    </row>
    <row r="9" spans="1:9" ht="15.75" thickBot="1">
      <c r="A9" s="5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</row>
    <row r="10" spans="1:9" ht="20.25" customHeight="1" thickBot="1">
      <c r="A10" s="182" t="s">
        <v>11</v>
      </c>
      <c r="B10" s="185" t="s">
        <v>186</v>
      </c>
      <c r="C10" s="6">
        <v>2017</v>
      </c>
      <c r="D10" s="6">
        <f>SUM(E10:G10)</f>
        <v>68212.491</v>
      </c>
      <c r="E10" s="6"/>
      <c r="F10" s="6">
        <f aca="true" t="shared" si="0" ref="F10:G12">SUM(F14+F18+F22)</f>
        <v>4652.900000000001</v>
      </c>
      <c r="G10" s="131">
        <f t="shared" si="0"/>
        <v>63559.59099999999</v>
      </c>
      <c r="H10" s="6"/>
      <c r="I10" s="188" t="s">
        <v>12</v>
      </c>
    </row>
    <row r="11" spans="1:9" ht="16.5" thickBot="1">
      <c r="A11" s="183"/>
      <c r="B11" s="186"/>
      <c r="C11" s="6">
        <v>2018</v>
      </c>
      <c r="D11" s="132">
        <f>SUM(E11:G11)</f>
        <v>70586.362</v>
      </c>
      <c r="E11" s="50">
        <f>SUM(E15+E19+E23)</f>
        <v>0</v>
      </c>
      <c r="F11" s="6">
        <f t="shared" si="0"/>
        <v>13752</v>
      </c>
      <c r="G11" s="6">
        <f>SUM(G15+G19+G23)</f>
        <v>56834.361999999994</v>
      </c>
      <c r="H11" s="6"/>
      <c r="I11" s="189"/>
    </row>
    <row r="12" spans="1:9" ht="32.25" customHeight="1" thickBot="1">
      <c r="A12" s="183"/>
      <c r="B12" s="187"/>
      <c r="C12" s="6">
        <v>2019</v>
      </c>
      <c r="D12" s="6">
        <f>F12+G12</f>
        <v>70588.362</v>
      </c>
      <c r="E12" s="6"/>
      <c r="F12" s="6">
        <f t="shared" si="0"/>
        <v>13754</v>
      </c>
      <c r="G12" s="6">
        <f t="shared" si="0"/>
        <v>56834.361999999994</v>
      </c>
      <c r="H12" s="6"/>
      <c r="I12" s="189"/>
    </row>
    <row r="13" spans="1:9" ht="30.75" customHeight="1" thickBot="1">
      <c r="A13" s="184"/>
      <c r="B13" s="7" t="s">
        <v>13</v>
      </c>
      <c r="C13" s="8" t="s">
        <v>141</v>
      </c>
      <c r="D13" s="11">
        <f>SUM(E13:G13)</f>
        <v>209387.21499999997</v>
      </c>
      <c r="E13" s="11">
        <f>SUM(E10:E12)</f>
        <v>0</v>
      </c>
      <c r="F13" s="12">
        <f>SUM(F10+F11+F12)</f>
        <v>32158.9</v>
      </c>
      <c r="G13" s="11">
        <f>SUM(G10+G11+G12)</f>
        <v>177228.31499999997</v>
      </c>
      <c r="H13" s="8"/>
      <c r="I13" s="190"/>
    </row>
    <row r="14" spans="1:9" ht="27" customHeight="1" thickBot="1">
      <c r="A14" s="182" t="s">
        <v>14</v>
      </c>
      <c r="B14" s="185" t="s">
        <v>187</v>
      </c>
      <c r="C14" s="6">
        <v>2017</v>
      </c>
      <c r="D14" s="6">
        <f>F14+G14</f>
        <v>67840.89099999999</v>
      </c>
      <c r="E14" s="6"/>
      <c r="F14" s="6">
        <f>'под. культура'!F118</f>
        <v>4652.900000000001</v>
      </c>
      <c r="G14" s="46">
        <f>'под. культура'!G118</f>
        <v>63187.990999999995</v>
      </c>
      <c r="H14" s="6"/>
      <c r="I14" s="188" t="s">
        <v>12</v>
      </c>
    </row>
    <row r="15" spans="1:9" ht="27" customHeight="1" thickBot="1">
      <c r="A15" s="183"/>
      <c r="B15" s="186"/>
      <c r="C15" s="6">
        <v>2018</v>
      </c>
      <c r="D15" s="6">
        <f>F15+G15</f>
        <v>70203.162</v>
      </c>
      <c r="E15" s="50">
        <v>0</v>
      </c>
      <c r="F15" s="6">
        <v>13752</v>
      </c>
      <c r="G15" s="6">
        <v>56451.162</v>
      </c>
      <c r="H15" s="6"/>
      <c r="I15" s="189"/>
    </row>
    <row r="16" spans="1:9" ht="24.75" customHeight="1" thickBot="1">
      <c r="A16" s="184"/>
      <c r="B16" s="187"/>
      <c r="C16" s="6">
        <v>2019</v>
      </c>
      <c r="D16" s="6">
        <f>F16+G16</f>
        <v>70205.162</v>
      </c>
      <c r="E16" s="6"/>
      <c r="F16" s="6">
        <v>13754</v>
      </c>
      <c r="G16" s="6">
        <v>56451.162</v>
      </c>
      <c r="H16" s="6"/>
      <c r="I16" s="189"/>
    </row>
    <row r="17" spans="1:9" ht="21" customHeight="1" thickBot="1">
      <c r="A17" s="9"/>
      <c r="B17" s="7" t="s">
        <v>15</v>
      </c>
      <c r="C17" s="8" t="s">
        <v>141</v>
      </c>
      <c r="D17" s="11">
        <f>SUM(D14:D16)</f>
        <v>208249.21499999997</v>
      </c>
      <c r="E17" s="8"/>
      <c r="F17" s="8">
        <f>F14+F15+F16</f>
        <v>32158.9</v>
      </c>
      <c r="G17" s="11">
        <f>G14+G15+G16</f>
        <v>176090.315</v>
      </c>
      <c r="H17" s="8"/>
      <c r="I17" s="190"/>
    </row>
    <row r="18" spans="1:9" ht="47.25" customHeight="1" thickBot="1">
      <c r="A18" s="182" t="s">
        <v>16</v>
      </c>
      <c r="B18" s="185" t="s">
        <v>194</v>
      </c>
      <c r="C18" s="6">
        <v>2017</v>
      </c>
      <c r="D18" s="6">
        <f>F18+G18</f>
        <v>358.5</v>
      </c>
      <c r="E18" s="6"/>
      <c r="F18" s="6">
        <v>0</v>
      </c>
      <c r="G18" s="6">
        <f>'подпр Физ и спорт'!N28</f>
        <v>358.5</v>
      </c>
      <c r="H18" s="8"/>
      <c r="I18" s="188" t="s">
        <v>12</v>
      </c>
    </row>
    <row r="19" spans="1:9" ht="16.5" thickBot="1">
      <c r="A19" s="183"/>
      <c r="B19" s="186"/>
      <c r="C19" s="6">
        <v>2018</v>
      </c>
      <c r="D19" s="6">
        <f>SUM(E19:G19)</f>
        <v>358.5</v>
      </c>
      <c r="E19" s="8"/>
      <c r="F19" s="8"/>
      <c r="G19" s="6">
        <v>358.5</v>
      </c>
      <c r="H19" s="8"/>
      <c r="I19" s="189"/>
    </row>
    <row r="20" spans="1:9" ht="24.75" customHeight="1" thickBot="1">
      <c r="A20" s="184"/>
      <c r="B20" s="187"/>
      <c r="C20" s="6">
        <v>2019</v>
      </c>
      <c r="D20" s="6">
        <f>SUM(E20:G20)</f>
        <v>358.5</v>
      </c>
      <c r="E20" s="8"/>
      <c r="F20" s="8"/>
      <c r="G20" s="6">
        <v>358.5</v>
      </c>
      <c r="H20" s="8"/>
      <c r="I20" s="189"/>
    </row>
    <row r="21" spans="1:9" ht="18" customHeight="1" thickBot="1">
      <c r="A21" s="9"/>
      <c r="B21" s="7" t="s">
        <v>17</v>
      </c>
      <c r="C21" s="8" t="s">
        <v>141</v>
      </c>
      <c r="D21" s="8">
        <f>D18+D19+D20</f>
        <v>1075.5</v>
      </c>
      <c r="E21" s="8"/>
      <c r="F21" s="8">
        <f>F18+F19+F20</f>
        <v>0</v>
      </c>
      <c r="G21" s="8">
        <f>G18+G19+G20</f>
        <v>1075.5</v>
      </c>
      <c r="H21" s="8"/>
      <c r="I21" s="190"/>
    </row>
    <row r="22" spans="1:9" ht="46.5" customHeight="1" thickBot="1">
      <c r="A22" s="182" t="s">
        <v>18</v>
      </c>
      <c r="B22" s="185" t="s">
        <v>188</v>
      </c>
      <c r="C22" s="6">
        <v>2017</v>
      </c>
      <c r="D22" s="6">
        <f>F22+G22</f>
        <v>13.100000000000001</v>
      </c>
      <c r="E22" s="8"/>
      <c r="F22" s="8"/>
      <c r="G22" s="6">
        <f>'подпр Прав культ'!G47</f>
        <v>13.100000000000001</v>
      </c>
      <c r="H22" s="8"/>
      <c r="I22" s="188" t="s">
        <v>12</v>
      </c>
    </row>
    <row r="23" spans="1:9" ht="16.5" thickBot="1">
      <c r="A23" s="183"/>
      <c r="B23" s="186"/>
      <c r="C23" s="6">
        <v>2018</v>
      </c>
      <c r="D23" s="6">
        <f>F23+G23</f>
        <v>24.7</v>
      </c>
      <c r="E23" s="8"/>
      <c r="F23" s="8"/>
      <c r="G23" s="6">
        <v>24.7</v>
      </c>
      <c r="H23" s="8"/>
      <c r="I23" s="189"/>
    </row>
    <row r="24" spans="1:9" ht="27.75" customHeight="1" thickBot="1">
      <c r="A24" s="184"/>
      <c r="B24" s="187"/>
      <c r="C24" s="6">
        <v>2019</v>
      </c>
      <c r="D24" s="6">
        <f>F24+G24</f>
        <v>24.7</v>
      </c>
      <c r="E24" s="8"/>
      <c r="F24" s="8"/>
      <c r="G24" s="6">
        <v>24.7</v>
      </c>
      <c r="H24" s="8"/>
      <c r="I24" s="190"/>
    </row>
    <row r="25" spans="1:9" ht="16.5" customHeight="1" thickBot="1">
      <c r="A25" s="9"/>
      <c r="B25" s="7" t="s">
        <v>17</v>
      </c>
      <c r="C25" s="8" t="s">
        <v>141</v>
      </c>
      <c r="D25" s="8">
        <f>D22+D23+D24</f>
        <v>62.5</v>
      </c>
      <c r="E25" s="8"/>
      <c r="F25" s="8"/>
      <c r="G25" s="8">
        <f>G22+G23+G24</f>
        <v>62.5</v>
      </c>
      <c r="H25" s="8"/>
      <c r="I25" s="6"/>
    </row>
  </sheetData>
  <sheetProtection/>
  <mergeCells count="24">
    <mergeCell ref="B6:B8"/>
    <mergeCell ref="C6:C8"/>
    <mergeCell ref="I6:I8"/>
    <mergeCell ref="E7:E8"/>
    <mergeCell ref="F7:G7"/>
    <mergeCell ref="A22:A24"/>
    <mergeCell ref="B22:B24"/>
    <mergeCell ref="I22:I24"/>
    <mergeCell ref="A10:A13"/>
    <mergeCell ref="B10:B12"/>
    <mergeCell ref="I10:I13"/>
    <mergeCell ref="A14:A16"/>
    <mergeCell ref="B14:B16"/>
    <mergeCell ref="I14:I17"/>
    <mergeCell ref="A1:J1"/>
    <mergeCell ref="A2:J2"/>
    <mergeCell ref="I3:J3"/>
    <mergeCell ref="I4:J4"/>
    <mergeCell ref="A18:A20"/>
    <mergeCell ref="B18:B20"/>
    <mergeCell ref="I18:I21"/>
    <mergeCell ref="E6:G6"/>
    <mergeCell ref="H6:H8"/>
    <mergeCell ref="A6:A8"/>
  </mergeCells>
  <printOptions/>
  <pageMargins left="0.7086614173228347" right="0.7086614173228347" top="0.37" bottom="0.7480314960629921" header="0.31496062992125984" footer="0.31496062992125984"/>
  <pageSetup fitToHeight="7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3"/>
  <sheetViews>
    <sheetView view="pageBreakPreview" zoomScaleSheetLayoutView="100" zoomScalePageLayoutView="0" workbookViewId="0" topLeftCell="A1">
      <selection activeCell="I4" sqref="I4:J4"/>
    </sheetView>
  </sheetViews>
  <sheetFormatPr defaultColWidth="9.140625" defaultRowHeight="15"/>
  <cols>
    <col min="2" max="2" width="35.7109375" style="0" customWidth="1"/>
    <col min="4" max="4" width="12.57421875" style="32" customWidth="1"/>
    <col min="6" max="6" width="12.00390625" style="112" customWidth="1"/>
    <col min="7" max="7" width="13.140625" style="0" customWidth="1"/>
    <col min="9" max="9" width="25.00390625" style="0" customWidth="1"/>
    <col min="10" max="10" width="26.7109375" style="0" customWidth="1"/>
    <col min="11" max="11" width="3.28125" style="0" customWidth="1"/>
  </cols>
  <sheetData>
    <row r="1" spans="1:21" ht="15">
      <c r="A1" s="181" t="s">
        <v>197</v>
      </c>
      <c r="B1" s="181"/>
      <c r="C1" s="181"/>
      <c r="D1" s="181"/>
      <c r="E1" s="181"/>
      <c r="F1" s="181"/>
      <c r="G1" s="181"/>
      <c r="H1" s="181"/>
      <c r="I1" s="181"/>
      <c r="J1" s="181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15">
      <c r="A2" s="181" t="s">
        <v>198</v>
      </c>
      <c r="B2" s="181"/>
      <c r="C2" s="181"/>
      <c r="D2" s="181"/>
      <c r="E2" s="181"/>
      <c r="F2" s="181"/>
      <c r="G2" s="181"/>
      <c r="H2" s="181"/>
      <c r="I2" s="181"/>
      <c r="J2" s="181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ht="15">
      <c r="A3" s="180"/>
      <c r="B3" s="180"/>
      <c r="C3" s="180"/>
      <c r="D3" s="180"/>
      <c r="E3" s="180"/>
      <c r="F3" s="180"/>
      <c r="G3" s="180"/>
      <c r="H3" s="180"/>
      <c r="I3" s="181" t="s">
        <v>199</v>
      </c>
      <c r="J3" s="181"/>
      <c r="K3" s="45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10" ht="15">
      <c r="A4" s="43"/>
      <c r="B4" s="43"/>
      <c r="C4" s="43"/>
      <c r="D4" s="44"/>
      <c r="E4" s="43"/>
      <c r="F4" s="106"/>
      <c r="G4" s="43"/>
      <c r="H4" s="43"/>
      <c r="I4" s="181" t="s">
        <v>202</v>
      </c>
      <c r="J4" s="181"/>
    </row>
    <row r="5" spans="1:10" ht="15" customHeight="1" thickBot="1">
      <c r="A5" s="330" t="s">
        <v>20</v>
      </c>
      <c r="B5" s="330"/>
      <c r="C5" s="330"/>
      <c r="D5" s="330"/>
      <c r="E5" s="330"/>
      <c r="F5" s="330"/>
      <c r="G5" s="330"/>
      <c r="H5" s="330"/>
      <c r="I5" s="330"/>
      <c r="J5" s="330"/>
    </row>
    <row r="6" spans="1:10" ht="15.75" thickBot="1">
      <c r="A6" s="331" t="s">
        <v>21</v>
      </c>
      <c r="B6" s="331" t="s">
        <v>22</v>
      </c>
      <c r="C6" s="331" t="s">
        <v>2</v>
      </c>
      <c r="D6" s="334" t="s">
        <v>23</v>
      </c>
      <c r="E6" s="341" t="s">
        <v>24</v>
      </c>
      <c r="F6" s="192"/>
      <c r="G6" s="192"/>
      <c r="H6" s="337" t="s">
        <v>26</v>
      </c>
      <c r="I6" s="337" t="s">
        <v>97</v>
      </c>
      <c r="J6" s="337" t="s">
        <v>95</v>
      </c>
    </row>
    <row r="7" spans="1:10" ht="15.75" customHeight="1" thickBot="1">
      <c r="A7" s="332"/>
      <c r="B7" s="332"/>
      <c r="C7" s="332"/>
      <c r="D7" s="335"/>
      <c r="E7" s="331" t="s">
        <v>25</v>
      </c>
      <c r="F7" s="341" t="s">
        <v>7</v>
      </c>
      <c r="G7" s="342"/>
      <c r="H7" s="346"/>
      <c r="I7" s="338"/>
      <c r="J7" s="338"/>
    </row>
    <row r="8" spans="1:10" ht="64.5" thickBot="1">
      <c r="A8" s="333"/>
      <c r="B8" s="333"/>
      <c r="C8" s="333"/>
      <c r="D8" s="336"/>
      <c r="E8" s="333"/>
      <c r="F8" s="107" t="s">
        <v>27</v>
      </c>
      <c r="G8" s="13" t="s">
        <v>28</v>
      </c>
      <c r="H8" s="347"/>
      <c r="I8" s="339"/>
      <c r="J8" s="340"/>
    </row>
    <row r="9" spans="1:10" ht="15.75" thickBot="1">
      <c r="A9" s="15">
        <v>1</v>
      </c>
      <c r="B9" s="16">
        <v>2</v>
      </c>
      <c r="C9" s="13">
        <v>3</v>
      </c>
      <c r="D9" s="49">
        <v>4</v>
      </c>
      <c r="E9" s="13">
        <v>5</v>
      </c>
      <c r="F9" s="113">
        <v>6</v>
      </c>
      <c r="G9" s="13">
        <v>7</v>
      </c>
      <c r="H9" s="16">
        <v>8</v>
      </c>
      <c r="I9" s="13">
        <v>9</v>
      </c>
      <c r="J9" s="16">
        <v>10</v>
      </c>
    </row>
    <row r="10" spans="1:10" ht="15.75" thickBot="1">
      <c r="A10" s="359" t="s">
        <v>110</v>
      </c>
      <c r="B10" s="360"/>
      <c r="C10" s="360"/>
      <c r="D10" s="360"/>
      <c r="E10" s="360"/>
      <c r="F10" s="360"/>
      <c r="G10" s="360"/>
      <c r="H10" s="360"/>
      <c r="I10" s="360"/>
      <c r="J10" s="361"/>
    </row>
    <row r="11" spans="1:10" ht="15.75" thickBot="1">
      <c r="A11" s="129" t="s">
        <v>176</v>
      </c>
      <c r="B11" s="348" t="s">
        <v>168</v>
      </c>
      <c r="C11" s="348"/>
      <c r="D11" s="348"/>
      <c r="E11" s="348"/>
      <c r="F11" s="348"/>
      <c r="G11" s="348"/>
      <c r="H11" s="348"/>
      <c r="I11" s="348"/>
      <c r="J11" s="349"/>
    </row>
    <row r="12" spans="1:10" ht="15.75" thickBot="1">
      <c r="A12" s="130" t="s">
        <v>173</v>
      </c>
      <c r="B12" s="350" t="s">
        <v>169</v>
      </c>
      <c r="C12" s="351"/>
      <c r="D12" s="351"/>
      <c r="E12" s="351"/>
      <c r="F12" s="351"/>
      <c r="G12" s="351"/>
      <c r="H12" s="351"/>
      <c r="I12" s="351"/>
      <c r="J12" s="352"/>
    </row>
    <row r="13" spans="1:10" ht="22.5" customHeight="1">
      <c r="A13" s="287" t="s">
        <v>14</v>
      </c>
      <c r="B13" s="223" t="s">
        <v>29</v>
      </c>
      <c r="C13" s="52">
        <v>2017</v>
      </c>
      <c r="D13" s="53">
        <f>F13+G13</f>
        <v>50</v>
      </c>
      <c r="E13" s="52"/>
      <c r="F13" s="110">
        <v>0</v>
      </c>
      <c r="G13" s="53">
        <v>50</v>
      </c>
      <c r="H13" s="162"/>
      <c r="I13" s="205" t="s">
        <v>30</v>
      </c>
      <c r="J13" s="216" t="s">
        <v>31</v>
      </c>
    </row>
    <row r="14" spans="1:10" ht="15">
      <c r="A14" s="287"/>
      <c r="B14" s="224"/>
      <c r="C14" s="139">
        <v>2018</v>
      </c>
      <c r="D14" s="29">
        <f>F14+G14</f>
        <v>50</v>
      </c>
      <c r="E14" s="139"/>
      <c r="F14" s="34">
        <v>0</v>
      </c>
      <c r="G14" s="29">
        <v>50</v>
      </c>
      <c r="H14" s="161"/>
      <c r="I14" s="205"/>
      <c r="J14" s="216"/>
    </row>
    <row r="15" spans="1:10" ht="15.75" thickBot="1">
      <c r="A15" s="362"/>
      <c r="B15" s="225"/>
      <c r="C15" s="57">
        <v>2019</v>
      </c>
      <c r="D15" s="62">
        <f>F15+G15</f>
        <v>50</v>
      </c>
      <c r="E15" s="57"/>
      <c r="F15" s="116">
        <v>0</v>
      </c>
      <c r="G15" s="62">
        <v>50</v>
      </c>
      <c r="H15" s="163"/>
      <c r="I15" s="206"/>
      <c r="J15" s="217"/>
    </row>
    <row r="16" spans="1:10" ht="36" customHeight="1">
      <c r="A16" s="286" t="s">
        <v>16</v>
      </c>
      <c r="B16" s="142" t="s">
        <v>32</v>
      </c>
      <c r="C16" s="160">
        <v>2017</v>
      </c>
      <c r="D16" s="55">
        <f>SUM(E16:G16)</f>
        <v>20</v>
      </c>
      <c r="E16" s="53">
        <v>0</v>
      </c>
      <c r="F16" s="63">
        <v>0</v>
      </c>
      <c r="G16" s="53">
        <v>20</v>
      </c>
      <c r="H16" s="156"/>
      <c r="I16" s="235" t="s">
        <v>33</v>
      </c>
      <c r="J16" s="251"/>
    </row>
    <row r="17" spans="1:10" ht="24.75" customHeight="1">
      <c r="A17" s="287"/>
      <c r="B17" s="135" t="s">
        <v>34</v>
      </c>
      <c r="C17" s="24">
        <v>2018</v>
      </c>
      <c r="D17" s="29">
        <f>SUM(E17:G17)</f>
        <v>20</v>
      </c>
      <c r="E17" s="29">
        <v>0</v>
      </c>
      <c r="F17" s="34">
        <v>0</v>
      </c>
      <c r="G17" s="29">
        <v>20</v>
      </c>
      <c r="H17" s="161"/>
      <c r="I17" s="235"/>
      <c r="J17" s="252"/>
    </row>
    <row r="18" spans="1:10" ht="29.25" customHeight="1">
      <c r="A18" s="287"/>
      <c r="B18" s="135" t="s">
        <v>35</v>
      </c>
      <c r="C18" s="251">
        <v>2019</v>
      </c>
      <c r="D18" s="326">
        <f>SUM(E18:G19)</f>
        <v>20</v>
      </c>
      <c r="E18" s="310">
        <v>0</v>
      </c>
      <c r="F18" s="328">
        <v>0</v>
      </c>
      <c r="G18" s="310">
        <v>20</v>
      </c>
      <c r="H18" s="312"/>
      <c r="I18" s="235"/>
      <c r="J18" s="252"/>
    </row>
    <row r="19" spans="1:10" ht="26.25" thickBot="1">
      <c r="A19" s="287"/>
      <c r="B19" s="136" t="s">
        <v>36</v>
      </c>
      <c r="C19" s="325"/>
      <c r="D19" s="327"/>
      <c r="E19" s="311"/>
      <c r="F19" s="329"/>
      <c r="G19" s="311"/>
      <c r="H19" s="313"/>
      <c r="I19" s="235"/>
      <c r="J19" s="252"/>
    </row>
    <row r="20" spans="1:10" ht="22.5" customHeight="1">
      <c r="A20" s="286" t="s">
        <v>18</v>
      </c>
      <c r="B20" s="321" t="s">
        <v>37</v>
      </c>
      <c r="C20" s="52">
        <v>2017</v>
      </c>
      <c r="D20" s="53">
        <f>E20+F20+G20</f>
        <v>7</v>
      </c>
      <c r="E20" s="52"/>
      <c r="F20" s="110"/>
      <c r="G20" s="55">
        <v>7</v>
      </c>
      <c r="H20" s="152"/>
      <c r="I20" s="323" t="s">
        <v>38</v>
      </c>
      <c r="J20" s="303" t="s">
        <v>39</v>
      </c>
    </row>
    <row r="21" spans="1:10" ht="15">
      <c r="A21" s="287"/>
      <c r="B21" s="301"/>
      <c r="C21" s="139">
        <v>2018</v>
      </c>
      <c r="D21" s="29">
        <f>SUM(E21:G21)</f>
        <v>7</v>
      </c>
      <c r="E21" s="139"/>
      <c r="F21" s="34"/>
      <c r="G21" s="29">
        <v>7</v>
      </c>
      <c r="H21" s="147"/>
      <c r="I21" s="324"/>
      <c r="J21" s="216"/>
    </row>
    <row r="22" spans="1:10" ht="27" customHeight="1" thickBot="1">
      <c r="A22" s="287"/>
      <c r="B22" s="322"/>
      <c r="C22" s="57">
        <v>2019</v>
      </c>
      <c r="D22" s="159">
        <v>7</v>
      </c>
      <c r="E22" s="57"/>
      <c r="F22" s="116">
        <v>0</v>
      </c>
      <c r="G22" s="33">
        <v>7</v>
      </c>
      <c r="H22" s="148"/>
      <c r="I22" s="324"/>
      <c r="J22" s="217"/>
    </row>
    <row r="23" spans="1:10" ht="21" customHeight="1">
      <c r="A23" s="314" t="s">
        <v>118</v>
      </c>
      <c r="B23" s="318" t="s">
        <v>70</v>
      </c>
      <c r="C23" s="52">
        <v>2017</v>
      </c>
      <c r="D23" s="53">
        <f>E23+F23+G23</f>
        <v>8</v>
      </c>
      <c r="E23" s="52"/>
      <c r="F23" s="110"/>
      <c r="G23" s="53">
        <v>8</v>
      </c>
      <c r="H23" s="156"/>
      <c r="I23" s="317" t="s">
        <v>40</v>
      </c>
      <c r="J23" s="294" t="s">
        <v>41</v>
      </c>
    </row>
    <row r="24" spans="1:10" ht="15">
      <c r="A24" s="315"/>
      <c r="B24" s="319"/>
      <c r="C24" s="139">
        <v>2018</v>
      </c>
      <c r="D24" s="29">
        <f>SUM(E24:G24)</f>
        <v>8</v>
      </c>
      <c r="E24" s="139"/>
      <c r="F24" s="34"/>
      <c r="G24" s="29">
        <v>8</v>
      </c>
      <c r="H24" s="157"/>
      <c r="I24" s="317"/>
      <c r="J24" s="294"/>
    </row>
    <row r="25" spans="1:10" ht="15.75" thickBot="1">
      <c r="A25" s="316"/>
      <c r="B25" s="320"/>
      <c r="C25" s="57">
        <v>2019</v>
      </c>
      <c r="D25" s="62">
        <v>8</v>
      </c>
      <c r="E25" s="57"/>
      <c r="F25" s="116">
        <v>0</v>
      </c>
      <c r="G25" s="62">
        <v>8</v>
      </c>
      <c r="H25" s="158"/>
      <c r="I25" s="317"/>
      <c r="J25" s="294"/>
    </row>
    <row r="26" spans="1:10" ht="25.5" customHeight="1">
      <c r="A26" s="286" t="s">
        <v>119</v>
      </c>
      <c r="B26" s="210" t="s">
        <v>42</v>
      </c>
      <c r="C26" s="306">
        <v>2017</v>
      </c>
      <c r="D26" s="63">
        <f>G26</f>
        <v>325</v>
      </c>
      <c r="E26" s="141"/>
      <c r="F26" s="63"/>
      <c r="G26" s="110">
        <v>325</v>
      </c>
      <c r="H26" s="152"/>
      <c r="I26" s="59" t="s">
        <v>40</v>
      </c>
      <c r="J26" s="303" t="s">
        <v>43</v>
      </c>
    </row>
    <row r="27" spans="1:10" ht="15.75" customHeight="1" hidden="1" thickBot="1">
      <c r="A27" s="287"/>
      <c r="B27" s="211"/>
      <c r="C27" s="277"/>
      <c r="D27" s="30">
        <f>G27</f>
        <v>0</v>
      </c>
      <c r="E27" s="51"/>
      <c r="F27" s="114"/>
      <c r="G27" s="19"/>
      <c r="H27" s="40"/>
      <c r="I27" s="60"/>
      <c r="J27" s="216"/>
    </row>
    <row r="28" spans="1:10" ht="15.75" thickBot="1">
      <c r="A28" s="287"/>
      <c r="B28" s="211"/>
      <c r="C28" s="307"/>
      <c r="D28" s="41">
        <f>E28+F28+G28</f>
        <v>0</v>
      </c>
      <c r="E28" s="139"/>
      <c r="F28" s="115"/>
      <c r="G28" s="64">
        <v>0</v>
      </c>
      <c r="H28" s="153"/>
      <c r="I28" s="61" t="s">
        <v>73</v>
      </c>
      <c r="J28" s="216"/>
    </row>
    <row r="29" spans="1:10" ht="24.75" customHeight="1">
      <c r="A29" s="287"/>
      <c r="B29" s="211"/>
      <c r="C29" s="251">
        <v>2018</v>
      </c>
      <c r="D29" s="137">
        <f>G29</f>
        <v>800</v>
      </c>
      <c r="E29" s="139"/>
      <c r="F29" s="138"/>
      <c r="G29" s="29">
        <v>800</v>
      </c>
      <c r="H29" s="154"/>
      <c r="I29" s="59" t="s">
        <v>38</v>
      </c>
      <c r="J29" s="216"/>
    </row>
    <row r="30" spans="1:11" ht="18.75" customHeight="1">
      <c r="A30" s="287"/>
      <c r="B30" s="211"/>
      <c r="C30" s="308"/>
      <c r="D30" s="29">
        <f>SUM(E30:G30)</f>
        <v>0</v>
      </c>
      <c r="E30" s="139"/>
      <c r="F30" s="34"/>
      <c r="G30" s="137">
        <v>0</v>
      </c>
      <c r="H30" s="147"/>
      <c r="I30" s="143" t="s">
        <v>65</v>
      </c>
      <c r="J30" s="216"/>
      <c r="K30" t="s">
        <v>45</v>
      </c>
    </row>
    <row r="31" spans="1:10" ht="18.75" customHeight="1">
      <c r="A31" s="287"/>
      <c r="B31" s="211"/>
      <c r="C31" s="308"/>
      <c r="D31" s="34">
        <f>SUM(E31:G31)</f>
        <v>0</v>
      </c>
      <c r="E31" s="34"/>
      <c r="F31" s="111"/>
      <c r="G31" s="34">
        <v>0</v>
      </c>
      <c r="H31" s="150"/>
      <c r="I31" s="67" t="s">
        <v>64</v>
      </c>
      <c r="J31" s="216"/>
    </row>
    <row r="32" spans="1:10" ht="18.75" customHeight="1" thickBot="1">
      <c r="A32" s="287"/>
      <c r="B32" s="211"/>
      <c r="C32" s="309"/>
      <c r="D32" s="29">
        <f>SUM(E32:G32)</f>
        <v>0</v>
      </c>
      <c r="E32" s="139"/>
      <c r="F32" s="111"/>
      <c r="G32" s="29">
        <v>0</v>
      </c>
      <c r="H32" s="147"/>
      <c r="I32" s="151" t="s">
        <v>63</v>
      </c>
      <c r="J32" s="216"/>
    </row>
    <row r="33" spans="1:10" ht="26.25" thickBot="1">
      <c r="A33" s="296"/>
      <c r="B33" s="212"/>
      <c r="C33" s="57">
        <v>2019</v>
      </c>
      <c r="D33" s="62">
        <f>G33</f>
        <v>800</v>
      </c>
      <c r="E33" s="57"/>
      <c r="F33" s="116">
        <v>0</v>
      </c>
      <c r="G33" s="33">
        <v>800</v>
      </c>
      <c r="H33" s="155"/>
      <c r="I33" s="59" t="s">
        <v>38</v>
      </c>
      <c r="J33" s="299"/>
    </row>
    <row r="34" spans="1:11" ht="24.75" customHeight="1">
      <c r="A34" s="295" t="s">
        <v>120</v>
      </c>
      <c r="B34" s="210" t="s">
        <v>77</v>
      </c>
      <c r="C34" s="306">
        <v>2017</v>
      </c>
      <c r="D34" s="53">
        <f>E34+F34+G34</f>
        <v>250</v>
      </c>
      <c r="E34" s="140"/>
      <c r="F34" s="110"/>
      <c r="G34" s="55">
        <v>250</v>
      </c>
      <c r="H34" s="146"/>
      <c r="I34" s="66" t="s">
        <v>74</v>
      </c>
      <c r="J34" s="304" t="s">
        <v>44</v>
      </c>
      <c r="K34" t="s">
        <v>45</v>
      </c>
    </row>
    <row r="35" spans="1:10" ht="20.25" customHeight="1">
      <c r="A35" s="287"/>
      <c r="B35" s="211"/>
      <c r="C35" s="309"/>
      <c r="D35" s="29">
        <f>E35+F35+G35</f>
        <v>0</v>
      </c>
      <c r="E35" s="139"/>
      <c r="F35" s="34"/>
      <c r="G35" s="139">
        <v>0</v>
      </c>
      <c r="H35" s="147"/>
      <c r="I35" s="149" t="s">
        <v>75</v>
      </c>
      <c r="J35" s="252"/>
    </row>
    <row r="36" spans="1:10" ht="24.75" customHeight="1">
      <c r="A36" s="287"/>
      <c r="B36" s="211"/>
      <c r="C36" s="251">
        <v>2018</v>
      </c>
      <c r="D36" s="34">
        <f>SUM(E36:G36)</f>
        <v>250</v>
      </c>
      <c r="E36" s="138"/>
      <c r="F36" s="34"/>
      <c r="G36" s="34">
        <v>250</v>
      </c>
      <c r="H36" s="150"/>
      <c r="I36" s="143" t="s">
        <v>38</v>
      </c>
      <c r="J36" s="252"/>
    </row>
    <row r="37" spans="1:10" ht="19.5" customHeight="1" thickBot="1">
      <c r="A37" s="287"/>
      <c r="B37" s="211"/>
      <c r="C37" s="309"/>
      <c r="D37" s="34">
        <f>SUM(E37:G37)</f>
        <v>0</v>
      </c>
      <c r="E37" s="34"/>
      <c r="F37" s="34"/>
      <c r="G37" s="138">
        <v>0</v>
      </c>
      <c r="H37" s="150"/>
      <c r="I37" s="65" t="s">
        <v>65</v>
      </c>
      <c r="J37" s="252"/>
    </row>
    <row r="38" spans="1:10" ht="26.25" thickBot="1">
      <c r="A38" s="296"/>
      <c r="B38" s="212"/>
      <c r="C38" s="13">
        <v>2019</v>
      </c>
      <c r="D38" s="62">
        <v>250</v>
      </c>
      <c r="E38" s="13"/>
      <c r="F38" s="116">
        <v>0</v>
      </c>
      <c r="G38" s="62">
        <v>250</v>
      </c>
      <c r="H38" s="148" t="s">
        <v>45</v>
      </c>
      <c r="I38" s="59" t="s">
        <v>38</v>
      </c>
      <c r="J38" s="305"/>
    </row>
    <row r="39" spans="1:10" ht="15" customHeight="1">
      <c r="A39" s="295" t="s">
        <v>121</v>
      </c>
      <c r="B39" s="223" t="s">
        <v>46</v>
      </c>
      <c r="C39" s="52">
        <v>2017</v>
      </c>
      <c r="D39" s="53">
        <f>E39+F39+G39</f>
        <v>10</v>
      </c>
      <c r="E39" s="52"/>
      <c r="F39" s="110"/>
      <c r="G39" s="53">
        <v>10</v>
      </c>
      <c r="H39" s="146"/>
      <c r="I39" s="297" t="s">
        <v>38</v>
      </c>
      <c r="J39" s="289" t="s">
        <v>47</v>
      </c>
    </row>
    <row r="40" spans="1:10" ht="15">
      <c r="A40" s="287"/>
      <c r="B40" s="224"/>
      <c r="C40" s="139">
        <v>2018</v>
      </c>
      <c r="D40" s="29">
        <f>SUM(E40:G40)</f>
        <v>10</v>
      </c>
      <c r="E40" s="139"/>
      <c r="F40" s="34"/>
      <c r="G40" s="29">
        <v>10</v>
      </c>
      <c r="H40" s="147"/>
      <c r="I40" s="235"/>
      <c r="J40" s="216"/>
    </row>
    <row r="41" spans="1:10" ht="34.5" customHeight="1" thickBot="1">
      <c r="A41" s="296"/>
      <c r="B41" s="225"/>
      <c r="C41" s="57">
        <v>2019</v>
      </c>
      <c r="D41" s="62">
        <v>10</v>
      </c>
      <c r="E41" s="57"/>
      <c r="F41" s="116">
        <v>0</v>
      </c>
      <c r="G41" s="62">
        <v>10</v>
      </c>
      <c r="H41" s="148"/>
      <c r="I41" s="298"/>
      <c r="J41" s="299"/>
    </row>
    <row r="42" spans="1:10" ht="20.25" customHeight="1">
      <c r="A42" s="295" t="s">
        <v>122</v>
      </c>
      <c r="B42" s="223" t="s">
        <v>48</v>
      </c>
      <c r="C42" s="52">
        <v>2017</v>
      </c>
      <c r="D42" s="55">
        <f>SUM(E42:G42)</f>
        <v>5</v>
      </c>
      <c r="E42" s="52"/>
      <c r="F42" s="144"/>
      <c r="G42" s="30">
        <v>5</v>
      </c>
      <c r="H42" s="145"/>
      <c r="I42" s="300" t="s">
        <v>38</v>
      </c>
      <c r="J42" s="289" t="s">
        <v>49</v>
      </c>
    </row>
    <row r="43" spans="1:10" ht="15">
      <c r="A43" s="287"/>
      <c r="B43" s="224"/>
      <c r="C43" s="139">
        <v>2018</v>
      </c>
      <c r="D43" s="69">
        <f>SUM(E43:G43)</f>
        <v>5</v>
      </c>
      <c r="E43" s="139"/>
      <c r="F43" s="117"/>
      <c r="G43" s="68">
        <v>5</v>
      </c>
      <c r="H43" s="56"/>
      <c r="I43" s="301"/>
      <c r="J43" s="216"/>
    </row>
    <row r="44" spans="1:10" ht="15.75" thickBot="1">
      <c r="A44" s="287"/>
      <c r="B44" s="225"/>
      <c r="C44" s="57">
        <v>2019</v>
      </c>
      <c r="D44" s="33">
        <v>5</v>
      </c>
      <c r="E44" s="57"/>
      <c r="F44" s="107">
        <v>0</v>
      </c>
      <c r="G44" s="31">
        <v>5</v>
      </c>
      <c r="H44" s="18"/>
      <c r="I44" s="302"/>
      <c r="J44" s="299"/>
    </row>
    <row r="45" spans="1:10" ht="15.75" customHeight="1">
      <c r="A45" s="286" t="s">
        <v>123</v>
      </c>
      <c r="B45" s="223" t="s">
        <v>50</v>
      </c>
      <c r="C45" s="52">
        <v>2017</v>
      </c>
      <c r="D45" s="55">
        <f>SUM(E45:G45)</f>
        <v>5</v>
      </c>
      <c r="E45" s="52"/>
      <c r="F45" s="63"/>
      <c r="G45" s="53">
        <v>5</v>
      </c>
      <c r="H45" s="145"/>
      <c r="I45" s="288" t="s">
        <v>38</v>
      </c>
      <c r="J45" s="289" t="s">
        <v>51</v>
      </c>
    </row>
    <row r="46" spans="1:10" ht="15">
      <c r="A46" s="287"/>
      <c r="B46" s="224"/>
      <c r="C46" s="139">
        <v>2018</v>
      </c>
      <c r="D46" s="58">
        <f>SUM(E46:G46)</f>
        <v>5</v>
      </c>
      <c r="E46" s="139"/>
      <c r="F46" s="118"/>
      <c r="G46" s="29">
        <v>5</v>
      </c>
      <c r="H46" s="164"/>
      <c r="I46" s="205"/>
      <c r="J46" s="216"/>
    </row>
    <row r="47" spans="1:10" ht="15.75" thickBot="1">
      <c r="A47" s="287"/>
      <c r="B47" s="225"/>
      <c r="C47" s="57">
        <v>2019</v>
      </c>
      <c r="D47" s="33">
        <v>5</v>
      </c>
      <c r="E47" s="57"/>
      <c r="F47" s="165">
        <v>0</v>
      </c>
      <c r="G47" s="62">
        <v>5</v>
      </c>
      <c r="H47" s="18"/>
      <c r="I47" s="206"/>
      <c r="J47" s="217"/>
    </row>
    <row r="48" spans="1:10" ht="19.5" customHeight="1">
      <c r="A48" s="290" t="s">
        <v>124</v>
      </c>
      <c r="B48" s="237" t="s">
        <v>52</v>
      </c>
      <c r="C48" s="52">
        <v>2017</v>
      </c>
      <c r="D48" s="166">
        <f>E48+F48+G48</f>
        <v>80</v>
      </c>
      <c r="E48" s="52"/>
      <c r="F48" s="167"/>
      <c r="G48" s="52">
        <v>80</v>
      </c>
      <c r="H48" s="146"/>
      <c r="I48" s="293" t="s">
        <v>38</v>
      </c>
      <c r="J48" s="294" t="s">
        <v>53</v>
      </c>
    </row>
    <row r="49" spans="1:10" ht="15">
      <c r="A49" s="291"/>
      <c r="B49" s="238"/>
      <c r="C49" s="139">
        <v>2018</v>
      </c>
      <c r="D49" s="29">
        <f aca="true" t="shared" si="0" ref="D49:D55">SUM(E49:G49)</f>
        <v>80</v>
      </c>
      <c r="E49" s="139"/>
      <c r="F49" s="119"/>
      <c r="G49" s="29">
        <v>80</v>
      </c>
      <c r="H49" s="147" t="s">
        <v>45</v>
      </c>
      <c r="I49" s="293"/>
      <c r="J49" s="294"/>
    </row>
    <row r="50" spans="1:10" ht="15.75" thickBot="1">
      <c r="A50" s="292"/>
      <c r="B50" s="239"/>
      <c r="C50" s="57">
        <v>2019</v>
      </c>
      <c r="D50" s="62">
        <f t="shared" si="0"/>
        <v>80</v>
      </c>
      <c r="E50" s="57"/>
      <c r="F50" s="168">
        <v>0</v>
      </c>
      <c r="G50" s="62">
        <v>80</v>
      </c>
      <c r="H50" s="148"/>
      <c r="I50" s="293"/>
      <c r="J50" s="294"/>
    </row>
    <row r="51" spans="1:10" ht="15">
      <c r="A51" s="207" t="s">
        <v>190</v>
      </c>
      <c r="B51" s="210" t="s">
        <v>193</v>
      </c>
      <c r="C51" s="52">
        <v>2017</v>
      </c>
      <c r="D51" s="53">
        <f t="shared" si="0"/>
        <v>1300</v>
      </c>
      <c r="E51" s="52"/>
      <c r="F51" s="167"/>
      <c r="G51" s="53">
        <v>1300</v>
      </c>
      <c r="H51" s="146"/>
      <c r="I51" s="229" t="s">
        <v>195</v>
      </c>
      <c r="J51" s="215" t="s">
        <v>196</v>
      </c>
    </row>
    <row r="52" spans="1:10" ht="15">
      <c r="A52" s="208"/>
      <c r="B52" s="211"/>
      <c r="C52" s="139">
        <v>2018</v>
      </c>
      <c r="D52" s="29">
        <f t="shared" si="0"/>
        <v>0</v>
      </c>
      <c r="E52" s="139"/>
      <c r="F52" s="119"/>
      <c r="G52" s="29">
        <v>0</v>
      </c>
      <c r="H52" s="147"/>
      <c r="I52" s="229"/>
      <c r="J52" s="230"/>
    </row>
    <row r="53" spans="1:10" ht="21" customHeight="1" thickBot="1">
      <c r="A53" s="209"/>
      <c r="B53" s="212"/>
      <c r="C53" s="57">
        <v>2019</v>
      </c>
      <c r="D53" s="62">
        <f t="shared" si="0"/>
        <v>0</v>
      </c>
      <c r="E53" s="57"/>
      <c r="F53" s="168"/>
      <c r="G53" s="62">
        <v>0</v>
      </c>
      <c r="H53" s="148"/>
      <c r="I53" s="229"/>
      <c r="J53" s="217"/>
    </row>
    <row r="54" spans="1:10" ht="15">
      <c r="A54" s="207" t="s">
        <v>191</v>
      </c>
      <c r="B54" s="210" t="s">
        <v>192</v>
      </c>
      <c r="C54" s="52">
        <v>2017</v>
      </c>
      <c r="D54" s="53">
        <f t="shared" si="0"/>
        <v>60</v>
      </c>
      <c r="E54" s="52"/>
      <c r="F54" s="167"/>
      <c r="G54" s="53">
        <v>60</v>
      </c>
      <c r="H54" s="146"/>
      <c r="I54" s="204" t="s">
        <v>65</v>
      </c>
      <c r="J54" s="215"/>
    </row>
    <row r="55" spans="1:10" ht="15">
      <c r="A55" s="208"/>
      <c r="B55" s="211"/>
      <c r="C55" s="139">
        <v>2018</v>
      </c>
      <c r="D55" s="29">
        <f t="shared" si="0"/>
        <v>60</v>
      </c>
      <c r="E55" s="139"/>
      <c r="F55" s="119"/>
      <c r="G55" s="29">
        <v>60</v>
      </c>
      <c r="H55" s="147"/>
      <c r="I55" s="205"/>
      <c r="J55" s="216"/>
    </row>
    <row r="56" spans="1:10" ht="15.75" thickBot="1">
      <c r="A56" s="209"/>
      <c r="B56" s="212"/>
      <c r="C56" s="57">
        <v>2019</v>
      </c>
      <c r="D56" s="62">
        <v>60</v>
      </c>
      <c r="E56" s="57"/>
      <c r="F56" s="168">
        <v>0</v>
      </c>
      <c r="G56" s="62">
        <v>60</v>
      </c>
      <c r="H56" s="148"/>
      <c r="I56" s="206"/>
      <c r="J56" s="217"/>
    </row>
    <row r="57" spans="1:10" ht="15.75" thickBot="1">
      <c r="A57" s="226" t="s">
        <v>111</v>
      </c>
      <c r="B57" s="227"/>
      <c r="C57" s="227"/>
      <c r="D57" s="227"/>
      <c r="E57" s="227"/>
      <c r="F57" s="227"/>
      <c r="G57" s="227"/>
      <c r="H57" s="227"/>
      <c r="I57" s="227"/>
      <c r="J57" s="228"/>
    </row>
    <row r="58" spans="1:10" ht="15" customHeight="1" thickBot="1">
      <c r="A58" s="81" t="s">
        <v>176</v>
      </c>
      <c r="B58" s="223" t="s">
        <v>171</v>
      </c>
      <c r="C58" s="280"/>
      <c r="D58" s="280"/>
      <c r="E58" s="280"/>
      <c r="F58" s="280"/>
      <c r="G58" s="280"/>
      <c r="H58" s="280"/>
      <c r="I58" s="280"/>
      <c r="J58" s="281"/>
    </row>
    <row r="59" spans="1:10" ht="15" customHeight="1" thickBot="1">
      <c r="A59" s="81" t="s">
        <v>173</v>
      </c>
      <c r="B59" s="356" t="s">
        <v>172</v>
      </c>
      <c r="C59" s="357"/>
      <c r="D59" s="357"/>
      <c r="E59" s="357"/>
      <c r="F59" s="357"/>
      <c r="G59" s="357"/>
      <c r="H59" s="357"/>
      <c r="I59" s="357"/>
      <c r="J59" s="358"/>
    </row>
    <row r="60" spans="1:10" ht="15.75" thickBot="1">
      <c r="A60" s="20"/>
      <c r="B60" s="17" t="s">
        <v>55</v>
      </c>
      <c r="C60" s="14"/>
      <c r="D60" s="28"/>
      <c r="E60" s="14"/>
      <c r="F60" s="109"/>
      <c r="G60" s="18"/>
      <c r="H60" s="18"/>
      <c r="I60" s="65" t="s">
        <v>56</v>
      </c>
      <c r="J60" s="216" t="s">
        <v>57</v>
      </c>
    </row>
    <row r="61" spans="1:10" ht="17.25" customHeight="1">
      <c r="A61" s="282" t="s">
        <v>68</v>
      </c>
      <c r="B61" s="223" t="s">
        <v>181</v>
      </c>
      <c r="C61" s="52">
        <v>2017</v>
      </c>
      <c r="D61" s="110">
        <v>1052.88</v>
      </c>
      <c r="E61" s="110">
        <v>0</v>
      </c>
      <c r="F61" s="110">
        <v>0</v>
      </c>
      <c r="G61" s="110">
        <v>1052.88</v>
      </c>
      <c r="H61" s="145"/>
      <c r="I61" s="284" t="s">
        <v>56</v>
      </c>
      <c r="J61" s="216"/>
    </row>
    <row r="62" spans="1:10" ht="15">
      <c r="A62" s="269"/>
      <c r="B62" s="224"/>
      <c r="C62" s="139">
        <v>2018</v>
      </c>
      <c r="D62" s="34">
        <f>SUM(E62:G62)</f>
        <v>150</v>
      </c>
      <c r="E62" s="138">
        <v>0</v>
      </c>
      <c r="F62" s="111">
        <v>0</v>
      </c>
      <c r="G62" s="34">
        <v>150</v>
      </c>
      <c r="H62" s="147"/>
      <c r="I62" s="235"/>
      <c r="J62" s="216"/>
    </row>
    <row r="63" spans="1:10" ht="15.75" thickBot="1">
      <c r="A63" s="283"/>
      <c r="B63" s="225"/>
      <c r="C63" s="57">
        <v>2019</v>
      </c>
      <c r="D63" s="116">
        <f>SUM(E63:G63)</f>
        <v>150</v>
      </c>
      <c r="E63" s="116">
        <v>0</v>
      </c>
      <c r="F63" s="116">
        <v>0</v>
      </c>
      <c r="G63" s="116">
        <v>150</v>
      </c>
      <c r="H63" s="18"/>
      <c r="I63" s="236"/>
      <c r="J63" s="216"/>
    </row>
    <row r="64" spans="1:10" ht="20.25" customHeight="1">
      <c r="A64" s="268" t="s">
        <v>69</v>
      </c>
      <c r="B64" s="223" t="s">
        <v>182</v>
      </c>
      <c r="C64" s="52">
        <v>2017</v>
      </c>
      <c r="D64" s="110">
        <v>1500</v>
      </c>
      <c r="E64" s="110">
        <v>0</v>
      </c>
      <c r="F64" s="169">
        <v>0</v>
      </c>
      <c r="G64" s="110">
        <v>1500</v>
      </c>
      <c r="H64" s="145"/>
      <c r="I64" s="234" t="s">
        <v>56</v>
      </c>
      <c r="J64" s="216"/>
    </row>
    <row r="65" spans="1:10" ht="15">
      <c r="A65" s="269"/>
      <c r="B65" s="224"/>
      <c r="C65" s="139">
        <v>2018</v>
      </c>
      <c r="D65" s="137">
        <v>350</v>
      </c>
      <c r="E65" s="29">
        <v>0</v>
      </c>
      <c r="F65" s="138">
        <v>0</v>
      </c>
      <c r="G65" s="29">
        <v>350</v>
      </c>
      <c r="H65" s="147"/>
      <c r="I65" s="235"/>
      <c r="J65" s="216"/>
    </row>
    <row r="66" spans="1:10" ht="15.75" thickBot="1">
      <c r="A66" s="285"/>
      <c r="B66" s="225"/>
      <c r="C66" s="57">
        <v>2019</v>
      </c>
      <c r="D66" s="62">
        <f>SUM(E66:G66)</f>
        <v>350</v>
      </c>
      <c r="E66" s="62">
        <v>0</v>
      </c>
      <c r="F66" s="116">
        <v>0</v>
      </c>
      <c r="G66" s="62">
        <v>350</v>
      </c>
      <c r="H66" s="18"/>
      <c r="I66" s="236"/>
      <c r="J66" s="217"/>
    </row>
    <row r="67" spans="1:10" ht="15" customHeight="1">
      <c r="A67" s="268" t="s">
        <v>125</v>
      </c>
      <c r="B67" s="223" t="s">
        <v>59</v>
      </c>
      <c r="C67" s="52">
        <v>2017</v>
      </c>
      <c r="D67" s="53">
        <v>0</v>
      </c>
      <c r="E67" s="53">
        <v>0</v>
      </c>
      <c r="F67" s="110">
        <v>0</v>
      </c>
      <c r="G67" s="53">
        <v>0</v>
      </c>
      <c r="H67" s="145"/>
      <c r="I67" s="204" t="s">
        <v>60</v>
      </c>
      <c r="J67" s="262"/>
    </row>
    <row r="68" spans="1:10" ht="15">
      <c r="A68" s="269"/>
      <c r="B68" s="224"/>
      <c r="C68" s="139">
        <v>2018</v>
      </c>
      <c r="D68" s="137">
        <f>SUM(E67:G67)</f>
        <v>0</v>
      </c>
      <c r="E68" s="29">
        <v>0</v>
      </c>
      <c r="F68" s="138">
        <v>0</v>
      </c>
      <c r="G68" s="29">
        <v>0</v>
      </c>
      <c r="H68" s="147"/>
      <c r="I68" s="205"/>
      <c r="J68" s="263"/>
    </row>
    <row r="69" spans="1:10" ht="15.75" thickBot="1">
      <c r="A69" s="269"/>
      <c r="B69" s="225"/>
      <c r="C69" s="57">
        <v>2019</v>
      </c>
      <c r="D69" s="62">
        <f>SUM(E69:G69)</f>
        <v>0</v>
      </c>
      <c r="E69" s="62">
        <v>0</v>
      </c>
      <c r="F69" s="116">
        <v>0</v>
      </c>
      <c r="G69" s="62">
        <v>0</v>
      </c>
      <c r="H69" s="18"/>
      <c r="I69" s="206"/>
      <c r="J69" s="264"/>
    </row>
    <row r="70" spans="1:10" ht="15" customHeight="1">
      <c r="A70" s="218" t="s">
        <v>126</v>
      </c>
      <c r="B70" s="210" t="s">
        <v>183</v>
      </c>
      <c r="C70" s="52">
        <v>2017</v>
      </c>
      <c r="D70" s="53">
        <v>470</v>
      </c>
      <c r="E70" s="52"/>
      <c r="F70" s="110"/>
      <c r="G70" s="52">
        <v>470</v>
      </c>
      <c r="H70" s="146"/>
      <c r="I70" s="234" t="s">
        <v>56</v>
      </c>
      <c r="J70" s="215"/>
    </row>
    <row r="71" spans="1:10" ht="15" customHeight="1">
      <c r="A71" s="219"/>
      <c r="B71" s="213"/>
      <c r="C71" s="139">
        <v>2018</v>
      </c>
      <c r="D71" s="41">
        <f aca="true" t="shared" si="1" ref="D71:D78">SUM(E71:G71)</f>
        <v>100</v>
      </c>
      <c r="E71" s="139"/>
      <c r="F71" s="34"/>
      <c r="G71" s="139">
        <v>100</v>
      </c>
      <c r="H71" s="147"/>
      <c r="I71" s="235"/>
      <c r="J71" s="216"/>
    </row>
    <row r="72" spans="1:10" ht="15" customHeight="1" thickBot="1">
      <c r="A72" s="220"/>
      <c r="B72" s="214"/>
      <c r="C72" s="57">
        <v>2019</v>
      </c>
      <c r="D72" s="62">
        <f t="shared" si="1"/>
        <v>100</v>
      </c>
      <c r="E72" s="57"/>
      <c r="F72" s="116">
        <v>0</v>
      </c>
      <c r="G72" s="62">
        <v>100</v>
      </c>
      <c r="H72" s="148"/>
      <c r="I72" s="236"/>
      <c r="J72" s="217"/>
    </row>
    <row r="73" spans="1:10" ht="24" customHeight="1">
      <c r="A73" s="218" t="s">
        <v>127</v>
      </c>
      <c r="B73" s="210" t="s">
        <v>184</v>
      </c>
      <c r="C73" s="52">
        <v>2017</v>
      </c>
      <c r="D73" s="53">
        <v>284</v>
      </c>
      <c r="E73" s="52"/>
      <c r="F73" s="110"/>
      <c r="G73" s="110">
        <v>284</v>
      </c>
      <c r="H73" s="146"/>
      <c r="I73" s="234" t="s">
        <v>56</v>
      </c>
      <c r="J73" s="215"/>
    </row>
    <row r="74" spans="1:10" ht="24" customHeight="1">
      <c r="A74" s="221"/>
      <c r="B74" s="213"/>
      <c r="C74" s="139">
        <v>2018</v>
      </c>
      <c r="D74" s="41">
        <f t="shared" si="1"/>
        <v>400</v>
      </c>
      <c r="E74" s="139"/>
      <c r="F74" s="34"/>
      <c r="G74" s="139">
        <v>400</v>
      </c>
      <c r="H74" s="147"/>
      <c r="I74" s="235"/>
      <c r="J74" s="216"/>
    </row>
    <row r="75" spans="1:11" ht="27" customHeight="1" thickBot="1">
      <c r="A75" s="222"/>
      <c r="B75" s="214"/>
      <c r="C75" s="57">
        <v>2019</v>
      </c>
      <c r="D75" s="62">
        <f t="shared" si="1"/>
        <v>400</v>
      </c>
      <c r="E75" s="57"/>
      <c r="F75" s="116">
        <v>0</v>
      </c>
      <c r="G75" s="62">
        <v>400</v>
      </c>
      <c r="H75" s="148"/>
      <c r="I75" s="236"/>
      <c r="J75" s="217"/>
      <c r="K75" t="s">
        <v>45</v>
      </c>
    </row>
    <row r="76" spans="1:10" ht="15" customHeight="1">
      <c r="A76" s="270" t="s">
        <v>128</v>
      </c>
      <c r="B76" s="272" t="s">
        <v>91</v>
      </c>
      <c r="C76" s="52">
        <v>2017</v>
      </c>
      <c r="D76" s="53">
        <f t="shared" si="1"/>
        <v>0</v>
      </c>
      <c r="E76" s="54"/>
      <c r="F76" s="170"/>
      <c r="G76" s="53">
        <v>0</v>
      </c>
      <c r="H76" s="146"/>
      <c r="I76" s="204" t="s">
        <v>60</v>
      </c>
      <c r="J76" s="74"/>
    </row>
    <row r="77" spans="1:10" ht="15" customHeight="1">
      <c r="A77" s="221"/>
      <c r="B77" s="273"/>
      <c r="C77" s="139">
        <v>2018</v>
      </c>
      <c r="D77" s="29">
        <f t="shared" si="1"/>
        <v>0</v>
      </c>
      <c r="E77" s="75"/>
      <c r="F77" s="108"/>
      <c r="G77" s="29">
        <v>0</v>
      </c>
      <c r="H77" s="147"/>
      <c r="I77" s="205"/>
      <c r="J77" s="74"/>
    </row>
    <row r="78" spans="1:10" ht="15" customHeight="1" thickBot="1">
      <c r="A78" s="271"/>
      <c r="B78" s="274"/>
      <c r="C78" s="57">
        <v>2019</v>
      </c>
      <c r="D78" s="62">
        <f t="shared" si="1"/>
        <v>0</v>
      </c>
      <c r="E78" s="171"/>
      <c r="F78" s="172">
        <v>0</v>
      </c>
      <c r="G78" s="62">
        <v>0</v>
      </c>
      <c r="H78" s="148"/>
      <c r="I78" s="206"/>
      <c r="J78" s="74"/>
    </row>
    <row r="79" spans="1:10" ht="15">
      <c r="A79" s="278" t="s">
        <v>129</v>
      </c>
      <c r="B79" s="237" t="s">
        <v>140</v>
      </c>
      <c r="C79" s="52">
        <v>2017</v>
      </c>
      <c r="D79" s="166">
        <v>0</v>
      </c>
      <c r="E79" s="52"/>
      <c r="F79" s="173">
        <v>0</v>
      </c>
      <c r="G79" s="52">
        <v>0</v>
      </c>
      <c r="H79" s="146"/>
      <c r="I79" s="204" t="s">
        <v>137</v>
      </c>
      <c r="J79" s="215"/>
    </row>
    <row r="80" spans="1:10" ht="15">
      <c r="A80" s="278"/>
      <c r="B80" s="238"/>
      <c r="C80" s="139">
        <v>2018</v>
      </c>
      <c r="D80" s="29">
        <f>SUM(E80:G80)</f>
        <v>500</v>
      </c>
      <c r="E80" s="29">
        <v>0</v>
      </c>
      <c r="F80" s="34">
        <v>0</v>
      </c>
      <c r="G80" s="29">
        <v>500</v>
      </c>
      <c r="H80" s="147"/>
      <c r="I80" s="205"/>
      <c r="J80" s="216"/>
    </row>
    <row r="81" spans="1:10" ht="15.75" thickBot="1">
      <c r="A81" s="278"/>
      <c r="B81" s="239"/>
      <c r="C81" s="57">
        <v>2019</v>
      </c>
      <c r="D81" s="62">
        <f>SUM(E81:G81)</f>
        <v>500</v>
      </c>
      <c r="E81" s="62">
        <v>0</v>
      </c>
      <c r="F81" s="116">
        <v>0</v>
      </c>
      <c r="G81" s="62">
        <v>500</v>
      </c>
      <c r="H81" s="148"/>
      <c r="I81" s="206"/>
      <c r="J81" s="217"/>
    </row>
    <row r="82" spans="1:10" ht="15">
      <c r="A82" s="265" t="s">
        <v>112</v>
      </c>
      <c r="B82" s="266"/>
      <c r="C82" s="266"/>
      <c r="D82" s="266"/>
      <c r="E82" s="266"/>
      <c r="F82" s="266"/>
      <c r="G82" s="266"/>
      <c r="H82" s="266"/>
      <c r="I82" s="266"/>
      <c r="J82" s="267"/>
    </row>
    <row r="83" spans="1:11" ht="15">
      <c r="A83" s="133" t="s">
        <v>176</v>
      </c>
      <c r="B83" s="261" t="s">
        <v>174</v>
      </c>
      <c r="C83" s="261"/>
      <c r="D83" s="261"/>
      <c r="E83" s="261"/>
      <c r="F83" s="261"/>
      <c r="G83" s="261"/>
      <c r="H83" s="261"/>
      <c r="I83" s="261"/>
      <c r="J83" s="261"/>
      <c r="K83" t="s">
        <v>45</v>
      </c>
    </row>
    <row r="84" spans="1:10" ht="25.5" customHeight="1" thickBot="1">
      <c r="A84" s="128" t="s">
        <v>173</v>
      </c>
      <c r="B84" s="260" t="s">
        <v>175</v>
      </c>
      <c r="C84" s="260"/>
      <c r="D84" s="260"/>
      <c r="E84" s="260"/>
      <c r="F84" s="260"/>
      <c r="G84" s="260"/>
      <c r="H84" s="260"/>
      <c r="I84" s="261"/>
      <c r="J84" s="261"/>
    </row>
    <row r="85" spans="1:10" ht="18.75" customHeight="1">
      <c r="A85" s="279" t="s">
        <v>71</v>
      </c>
      <c r="B85" s="210" t="s">
        <v>62</v>
      </c>
      <c r="C85" s="52">
        <v>2017</v>
      </c>
      <c r="D85" s="174">
        <v>6536.186</v>
      </c>
      <c r="E85" s="52"/>
      <c r="F85" s="110"/>
      <c r="G85" s="52">
        <v>6536.186</v>
      </c>
      <c r="H85" s="146"/>
      <c r="I85" s="353" t="s">
        <v>170</v>
      </c>
      <c r="J85" s="22"/>
    </row>
    <row r="86" spans="1:10" ht="15">
      <c r="A86" s="279"/>
      <c r="B86" s="211"/>
      <c r="C86" s="139">
        <v>2018</v>
      </c>
      <c r="D86" s="35">
        <f>E86+F86+G86</f>
        <v>5861.776</v>
      </c>
      <c r="E86" s="139"/>
      <c r="F86" s="34"/>
      <c r="G86" s="139">
        <v>5861.776</v>
      </c>
      <c r="H86" s="147"/>
      <c r="I86" s="354"/>
      <c r="J86" s="22"/>
    </row>
    <row r="87" spans="1:10" ht="15.75" thickBot="1">
      <c r="A87" s="279"/>
      <c r="B87" s="212"/>
      <c r="C87" s="57">
        <v>2019</v>
      </c>
      <c r="D87" s="175">
        <f>E87+F87+G87</f>
        <v>5861.776</v>
      </c>
      <c r="E87" s="57"/>
      <c r="F87" s="116">
        <v>0</v>
      </c>
      <c r="G87" s="57">
        <v>5861.776</v>
      </c>
      <c r="H87" s="148"/>
      <c r="I87" s="355"/>
      <c r="J87" s="22"/>
    </row>
    <row r="88" spans="1:10" ht="13.5" customHeight="1">
      <c r="A88" s="256" t="s">
        <v>113</v>
      </c>
      <c r="B88" s="257"/>
      <c r="C88" s="257"/>
      <c r="D88" s="257"/>
      <c r="E88" s="257"/>
      <c r="F88" s="257"/>
      <c r="G88" s="257"/>
      <c r="H88" s="257"/>
      <c r="I88" s="258"/>
      <c r="J88" s="259"/>
    </row>
    <row r="89" spans="1:10" ht="15" customHeight="1">
      <c r="A89" s="96" t="s">
        <v>176</v>
      </c>
      <c r="B89" s="261" t="s">
        <v>177</v>
      </c>
      <c r="C89" s="261"/>
      <c r="D89" s="261"/>
      <c r="E89" s="261"/>
      <c r="F89" s="261"/>
      <c r="G89" s="261"/>
      <c r="H89" s="261"/>
      <c r="I89" s="261"/>
      <c r="J89" s="261"/>
    </row>
    <row r="90" spans="1:10" ht="15.75" customHeight="1" thickBot="1">
      <c r="A90" s="128" t="s">
        <v>173</v>
      </c>
      <c r="B90" s="260" t="s">
        <v>178</v>
      </c>
      <c r="C90" s="260"/>
      <c r="D90" s="260"/>
      <c r="E90" s="260"/>
      <c r="F90" s="260"/>
      <c r="G90" s="260"/>
      <c r="H90" s="260"/>
      <c r="I90" s="261"/>
      <c r="J90" s="261"/>
    </row>
    <row r="91" spans="1:10" ht="20.25" customHeight="1">
      <c r="A91" s="246" t="s">
        <v>72</v>
      </c>
      <c r="B91" s="237" t="s">
        <v>185</v>
      </c>
      <c r="C91" s="52">
        <v>2017</v>
      </c>
      <c r="D91" s="52">
        <f>E91+F91+G91</f>
        <v>10457.141</v>
      </c>
      <c r="E91" s="52"/>
      <c r="F91" s="110">
        <v>1550</v>
      </c>
      <c r="G91" s="52">
        <v>8907.141</v>
      </c>
      <c r="H91" s="177"/>
      <c r="I91" s="176"/>
      <c r="J91" s="22"/>
    </row>
    <row r="92" spans="1:11" ht="20.25" customHeight="1">
      <c r="A92" s="246"/>
      <c r="B92" s="238"/>
      <c r="C92" s="139">
        <v>2018</v>
      </c>
      <c r="D92" s="35">
        <f>SUM(E92:G92)</f>
        <v>13171.36</v>
      </c>
      <c r="E92" s="139"/>
      <c r="F92" s="34">
        <v>5145</v>
      </c>
      <c r="G92" s="139">
        <v>8026.36</v>
      </c>
      <c r="H92" s="178"/>
      <c r="I92" s="176"/>
      <c r="J92" s="22"/>
      <c r="K92" t="s">
        <v>45</v>
      </c>
    </row>
    <row r="93" spans="1:10" ht="20.25" customHeight="1" thickBot="1">
      <c r="A93" s="246"/>
      <c r="B93" s="239"/>
      <c r="C93" s="57">
        <v>2019</v>
      </c>
      <c r="D93" s="175">
        <f>SUM(E93:G93)</f>
        <v>13171.36</v>
      </c>
      <c r="E93" s="57"/>
      <c r="F93" s="116">
        <v>5145</v>
      </c>
      <c r="G93" s="57">
        <v>8026.36</v>
      </c>
      <c r="H93" s="179"/>
      <c r="I93" s="176"/>
      <c r="J93" s="22"/>
    </row>
    <row r="94" spans="1:10" ht="20.25" customHeight="1">
      <c r="A94" s="246" t="s">
        <v>78</v>
      </c>
      <c r="B94" s="237" t="s">
        <v>60</v>
      </c>
      <c r="C94" s="52">
        <v>2017</v>
      </c>
      <c r="D94" s="52">
        <f>F94+G94</f>
        <v>19204.826</v>
      </c>
      <c r="E94" s="52"/>
      <c r="F94" s="110">
        <v>162</v>
      </c>
      <c r="G94" s="52">
        <v>19042.826</v>
      </c>
      <c r="H94" s="146"/>
      <c r="I94" s="176"/>
      <c r="J94" s="22"/>
    </row>
    <row r="95" spans="1:10" ht="20.25" customHeight="1">
      <c r="A95" s="246"/>
      <c r="B95" s="238"/>
      <c r="C95" s="139">
        <v>2018</v>
      </c>
      <c r="D95" s="35">
        <f>SUM(E95:G95)</f>
        <v>18039.488</v>
      </c>
      <c r="E95" s="139"/>
      <c r="F95" s="34">
        <v>213</v>
      </c>
      <c r="G95" s="139">
        <v>17826.488</v>
      </c>
      <c r="H95" s="147"/>
      <c r="I95" s="176"/>
      <c r="J95" s="22"/>
    </row>
    <row r="96" spans="1:10" ht="20.25" customHeight="1" thickBot="1">
      <c r="A96" s="246"/>
      <c r="B96" s="239"/>
      <c r="C96" s="57">
        <v>2019</v>
      </c>
      <c r="D96" s="175">
        <f>SUM(E96:G96)</f>
        <v>18039.488</v>
      </c>
      <c r="E96" s="57"/>
      <c r="F96" s="116">
        <v>213</v>
      </c>
      <c r="G96" s="57">
        <v>17826.488</v>
      </c>
      <c r="H96" s="148"/>
      <c r="I96" s="176"/>
      <c r="J96" s="22"/>
    </row>
    <row r="97" spans="1:10" ht="20.25" customHeight="1">
      <c r="A97" s="246" t="s">
        <v>85</v>
      </c>
      <c r="B97" s="237" t="s">
        <v>63</v>
      </c>
      <c r="C97" s="52">
        <v>2017</v>
      </c>
      <c r="D97" s="52">
        <f>E97+F97+G97</f>
        <v>6346.7660000000005</v>
      </c>
      <c r="E97" s="52"/>
      <c r="F97" s="174">
        <v>1005.331</v>
      </c>
      <c r="G97" s="52">
        <v>5341.435</v>
      </c>
      <c r="H97" s="146"/>
      <c r="I97" s="176"/>
      <c r="J97" s="22"/>
    </row>
    <row r="98" spans="1:10" ht="20.25" customHeight="1">
      <c r="A98" s="246"/>
      <c r="B98" s="238"/>
      <c r="C98" s="139">
        <v>2018</v>
      </c>
      <c r="D98" s="35">
        <f>SUM(E98:G98)</f>
        <v>7880.838</v>
      </c>
      <c r="E98" s="139"/>
      <c r="F98" s="34">
        <v>3000</v>
      </c>
      <c r="G98" s="139">
        <v>4880.838</v>
      </c>
      <c r="H98" s="147"/>
      <c r="I98" s="176"/>
      <c r="J98" s="22"/>
    </row>
    <row r="99" spans="1:10" ht="20.25" customHeight="1" thickBot="1">
      <c r="A99" s="246"/>
      <c r="B99" s="239"/>
      <c r="C99" s="57">
        <v>2019</v>
      </c>
      <c r="D99" s="175">
        <f>SUM(E99:G99)</f>
        <v>7880.838</v>
      </c>
      <c r="E99" s="57"/>
      <c r="F99" s="116">
        <v>3000</v>
      </c>
      <c r="G99" s="57">
        <v>4880.838</v>
      </c>
      <c r="H99" s="148"/>
      <c r="I99" s="176"/>
      <c r="J99" s="22"/>
    </row>
    <row r="100" spans="1:10" ht="20.25" customHeight="1">
      <c r="A100" s="246" t="s">
        <v>86</v>
      </c>
      <c r="B100" s="237" t="s">
        <v>64</v>
      </c>
      <c r="C100" s="52">
        <v>2017</v>
      </c>
      <c r="D100" s="166">
        <f>E100+F100+G100</f>
        <v>6212.875</v>
      </c>
      <c r="E100" s="52"/>
      <c r="F100" s="110">
        <v>731.15</v>
      </c>
      <c r="G100" s="52">
        <v>5481.725</v>
      </c>
      <c r="H100" s="146"/>
      <c r="I100" s="176"/>
      <c r="J100" s="22"/>
    </row>
    <row r="101" spans="1:10" ht="20.25" customHeight="1">
      <c r="A101" s="246"/>
      <c r="B101" s="238"/>
      <c r="C101" s="139">
        <v>2018</v>
      </c>
      <c r="D101" s="35">
        <f>SUM(E101:G101)</f>
        <v>7620.553</v>
      </c>
      <c r="E101" s="139"/>
      <c r="F101" s="34">
        <v>2390</v>
      </c>
      <c r="G101" s="139">
        <v>5230.553</v>
      </c>
      <c r="H101" s="147"/>
      <c r="I101" s="176"/>
      <c r="J101" s="22"/>
    </row>
    <row r="102" spans="1:10" ht="15.75" thickBot="1">
      <c r="A102" s="246"/>
      <c r="B102" s="239"/>
      <c r="C102" s="57">
        <v>2019</v>
      </c>
      <c r="D102" s="175">
        <f>SUM(E102:G102)</f>
        <v>7620.553</v>
      </c>
      <c r="E102" s="57"/>
      <c r="F102" s="116">
        <v>2390</v>
      </c>
      <c r="G102" s="57">
        <v>5230.553</v>
      </c>
      <c r="H102" s="148"/>
      <c r="I102" s="176"/>
      <c r="J102" s="22"/>
    </row>
    <row r="103" spans="1:10" ht="15">
      <c r="A103" s="246" t="s">
        <v>130</v>
      </c>
      <c r="B103" s="237" t="s">
        <v>65</v>
      </c>
      <c r="C103" s="52">
        <v>2017</v>
      </c>
      <c r="D103" s="52">
        <f>E103+F103+G103</f>
        <v>1797.549</v>
      </c>
      <c r="E103" s="52"/>
      <c r="F103" s="110">
        <v>0</v>
      </c>
      <c r="G103" s="52">
        <v>1797.549</v>
      </c>
      <c r="H103" s="146"/>
      <c r="I103" s="176"/>
      <c r="J103" s="22"/>
    </row>
    <row r="104" spans="1:10" ht="15">
      <c r="A104" s="246"/>
      <c r="B104" s="238"/>
      <c r="C104" s="139">
        <v>2018</v>
      </c>
      <c r="D104" s="35">
        <f>SUM(E104:G104)</f>
        <v>1663.479</v>
      </c>
      <c r="E104" s="139"/>
      <c r="F104" s="34">
        <v>0</v>
      </c>
      <c r="G104" s="139">
        <v>1663.479</v>
      </c>
      <c r="H104" s="147"/>
      <c r="I104" s="176"/>
      <c r="J104" s="22"/>
    </row>
    <row r="105" spans="1:10" ht="15.75" thickBot="1">
      <c r="A105" s="246"/>
      <c r="B105" s="239"/>
      <c r="C105" s="57">
        <v>2019</v>
      </c>
      <c r="D105" s="175">
        <f>SUM(E105:G105)</f>
        <v>1663.479</v>
      </c>
      <c r="E105" s="57"/>
      <c r="F105" s="116">
        <v>0</v>
      </c>
      <c r="G105" s="57">
        <v>1663.479</v>
      </c>
      <c r="H105" s="148"/>
      <c r="I105" s="176"/>
      <c r="J105" s="22"/>
    </row>
    <row r="106" spans="1:10" ht="15" customHeight="1">
      <c r="A106" s="246" t="s">
        <v>131</v>
      </c>
      <c r="B106" s="237" t="s">
        <v>66</v>
      </c>
      <c r="C106" s="52">
        <v>2017</v>
      </c>
      <c r="D106" s="52">
        <f>E106+F106+G106</f>
        <v>2396.212</v>
      </c>
      <c r="E106" s="52"/>
      <c r="F106" s="174">
        <v>548.363</v>
      </c>
      <c r="G106" s="52">
        <v>1847.849</v>
      </c>
      <c r="H106" s="146"/>
      <c r="I106" s="176"/>
      <c r="J106" s="22"/>
    </row>
    <row r="107" spans="1:10" ht="15">
      <c r="A107" s="246"/>
      <c r="B107" s="238"/>
      <c r="C107" s="139">
        <v>2018</v>
      </c>
      <c r="D107" s="35">
        <f>SUM(E107:G107)</f>
        <v>3422.834</v>
      </c>
      <c r="E107" s="139"/>
      <c r="F107" s="34">
        <v>1660</v>
      </c>
      <c r="G107" s="139">
        <v>1762.834</v>
      </c>
      <c r="H107" s="147"/>
      <c r="I107" s="176"/>
      <c r="J107" s="22"/>
    </row>
    <row r="108" spans="1:10" ht="15.75" thickBot="1">
      <c r="A108" s="246"/>
      <c r="B108" s="239"/>
      <c r="C108" s="57">
        <v>2019</v>
      </c>
      <c r="D108" s="175">
        <f>SUM(E108:G108)</f>
        <v>3422.834</v>
      </c>
      <c r="E108" s="57"/>
      <c r="F108" s="116">
        <v>1660</v>
      </c>
      <c r="G108" s="57">
        <v>1762.834</v>
      </c>
      <c r="H108" s="148"/>
      <c r="I108" s="176"/>
      <c r="J108" s="22"/>
    </row>
    <row r="109" spans="1:10" ht="15">
      <c r="A109" s="231" t="s">
        <v>132</v>
      </c>
      <c r="B109" s="210" t="s">
        <v>58</v>
      </c>
      <c r="C109" s="52">
        <v>2017</v>
      </c>
      <c r="D109" s="166">
        <f>E109+F109+G109</f>
        <v>9446.155999999999</v>
      </c>
      <c r="E109" s="52"/>
      <c r="F109" s="174">
        <v>639.756</v>
      </c>
      <c r="G109" s="174">
        <v>8806.4</v>
      </c>
      <c r="H109" s="146"/>
      <c r="I109" s="176"/>
      <c r="J109" s="27"/>
    </row>
    <row r="110" spans="1:10" ht="15">
      <c r="A110" s="232"/>
      <c r="B110" s="211"/>
      <c r="C110" s="139">
        <v>2018</v>
      </c>
      <c r="D110" s="35">
        <f>SUM(E110:G110)</f>
        <v>9729.834</v>
      </c>
      <c r="E110" s="139"/>
      <c r="F110" s="34">
        <v>1326</v>
      </c>
      <c r="G110" s="139">
        <v>8403.834</v>
      </c>
      <c r="H110" s="147"/>
      <c r="I110" s="176"/>
      <c r="J110" s="27"/>
    </row>
    <row r="111" spans="1:10" ht="15.75" thickBot="1">
      <c r="A111" s="233"/>
      <c r="B111" s="212"/>
      <c r="C111" s="57">
        <v>2019</v>
      </c>
      <c r="D111" s="175">
        <f>E111+F111+G111</f>
        <v>9729.834</v>
      </c>
      <c r="E111" s="57"/>
      <c r="F111" s="116">
        <v>1326</v>
      </c>
      <c r="G111" s="57">
        <v>8403.834</v>
      </c>
      <c r="H111" s="148"/>
      <c r="I111" s="176"/>
      <c r="J111" s="27"/>
    </row>
    <row r="112" spans="1:10" ht="15">
      <c r="A112" s="247" t="s">
        <v>114</v>
      </c>
      <c r="B112" s="248"/>
      <c r="C112" s="248"/>
      <c r="D112" s="248"/>
      <c r="E112" s="248"/>
      <c r="F112" s="248"/>
      <c r="G112" s="248"/>
      <c r="H112" s="248"/>
      <c r="I112" s="249"/>
      <c r="J112" s="250"/>
    </row>
    <row r="113" spans="1:10" ht="15">
      <c r="A113" s="134" t="s">
        <v>176</v>
      </c>
      <c r="B113" s="343" t="s">
        <v>179</v>
      </c>
      <c r="C113" s="344"/>
      <c r="D113" s="344"/>
      <c r="E113" s="344"/>
      <c r="F113" s="344"/>
      <c r="G113" s="344"/>
      <c r="H113" s="344"/>
      <c r="I113" s="344"/>
      <c r="J113" s="345"/>
    </row>
    <row r="114" spans="1:10" ht="30" customHeight="1">
      <c r="A114" s="134" t="s">
        <v>173</v>
      </c>
      <c r="B114" s="253" t="s">
        <v>180</v>
      </c>
      <c r="C114" s="254"/>
      <c r="D114" s="254"/>
      <c r="E114" s="254"/>
      <c r="F114" s="254"/>
      <c r="G114" s="254"/>
      <c r="H114" s="254"/>
      <c r="I114" s="254"/>
      <c r="J114" s="255"/>
    </row>
    <row r="115" spans="1:10" ht="15">
      <c r="A115" s="275" t="s">
        <v>115</v>
      </c>
      <c r="B115" s="260" t="s">
        <v>76</v>
      </c>
      <c r="C115" s="48">
        <v>2017</v>
      </c>
      <c r="D115" s="29">
        <f aca="true" t="shared" si="2" ref="D115:D120">SUM(E115:G115)</f>
        <v>16.3</v>
      </c>
      <c r="E115" s="37"/>
      <c r="F115" s="34">
        <v>16.3</v>
      </c>
      <c r="G115" s="48">
        <v>0</v>
      </c>
      <c r="H115" s="47"/>
      <c r="I115" s="21"/>
      <c r="J115" s="47"/>
    </row>
    <row r="116" spans="1:10" ht="15">
      <c r="A116" s="276"/>
      <c r="B116" s="277"/>
      <c r="C116" s="48">
        <v>2018</v>
      </c>
      <c r="D116" s="29">
        <f t="shared" si="2"/>
        <v>18</v>
      </c>
      <c r="E116" s="37">
        <v>0</v>
      </c>
      <c r="F116" s="34">
        <v>18</v>
      </c>
      <c r="G116" s="29">
        <v>0</v>
      </c>
      <c r="H116" s="47"/>
      <c r="I116" s="21"/>
      <c r="J116" s="47"/>
    </row>
    <row r="117" spans="1:10" ht="15">
      <c r="A117" s="276"/>
      <c r="B117" s="277"/>
      <c r="C117" s="48">
        <v>2019</v>
      </c>
      <c r="D117" s="29">
        <f t="shared" si="2"/>
        <v>20</v>
      </c>
      <c r="E117" s="37"/>
      <c r="F117" s="34">
        <v>20</v>
      </c>
      <c r="G117" s="29"/>
      <c r="H117" s="47"/>
      <c r="I117" s="21"/>
      <c r="J117" s="47"/>
    </row>
    <row r="118" spans="1:10" ht="15">
      <c r="A118" s="240"/>
      <c r="B118" s="243" t="s">
        <v>67</v>
      </c>
      <c r="C118" s="26">
        <v>2017</v>
      </c>
      <c r="D118" s="38">
        <f t="shared" si="2"/>
        <v>67840.89099999999</v>
      </c>
      <c r="E118" s="38">
        <f>SUM(E13+E16+E20+E23+E26+E34+E39+E42+E45+E48+E51+E54+E61+E64+E67+E70+E73+E76+E79+E85+E91+E94+E97+E100+E103+E106+E109+E115)</f>
        <v>0</v>
      </c>
      <c r="F118" s="38">
        <f>SUM(F13+F16+F20+F23+F26+F34+F39+F42+F45+F48+F51+F54+F61+F64+F67+F70+F73+F76+F79+F85+F91+F94+F97+F100+F103+F106+F109+F115)</f>
        <v>4652.900000000001</v>
      </c>
      <c r="G118" s="38">
        <f>SUM(G13+G16+G20+G23+G26+G34+G39+G42+G45+G48+G51+G54+G61+G64+G67+G70+G73+G76+G79+G85+G91+G94+G97+G100+G103+G106+G109+G115)</f>
        <v>63187.990999999995</v>
      </c>
      <c r="H118" s="25"/>
      <c r="I118" s="21"/>
      <c r="J118" s="22"/>
    </row>
    <row r="119" spans="1:10" ht="15">
      <c r="A119" s="241"/>
      <c r="B119" s="244"/>
      <c r="C119" s="26">
        <v>2018</v>
      </c>
      <c r="D119" s="38">
        <f t="shared" si="2"/>
        <v>70203.16200000001</v>
      </c>
      <c r="E119" s="38">
        <f>SUM(E14+E17+E21+E24+E29+E36+E40+E43+E46+E49+E52+E55+E62+E65+E68+E71+E74+E77+E80+E86+E92+E95+E98+E101+E104+E107+E110+E116)</f>
        <v>0</v>
      </c>
      <c r="F119" s="38">
        <f>SUM(F14+F17+F21+F24+F29+F36+F40+F43+F46+F49+F52+F55+F62+F65+F68+F71+F74+F77+F80+F86+F92+F95+F98+F101+F104+F107+F110+F116)</f>
        <v>13752</v>
      </c>
      <c r="G119" s="38">
        <f>SUM(G14+G17+G21+G24+G29+G36+G37+G40+G43+G46+G49+G52+G55+G62+G65+G68+G71+G74+G77+G80+G86+G92+G95+G98+G101+G104+G107+G110+G116)</f>
        <v>56451.162000000004</v>
      </c>
      <c r="H119" s="25"/>
      <c r="I119" s="21"/>
      <c r="J119" s="22"/>
    </row>
    <row r="120" spans="1:10" ht="15">
      <c r="A120" s="241"/>
      <c r="B120" s="244"/>
      <c r="C120" s="26">
        <v>2019</v>
      </c>
      <c r="D120" s="38">
        <f t="shared" si="2"/>
        <v>70205.16200000001</v>
      </c>
      <c r="E120" s="38">
        <f>SUM(E15+E18+E22+E25+E33+E38+E41+E44+E47+E50+E53+E56+E63+E66+E69+E72+E75+E78+E81+E87+E93+E96+E99+E102+E105+E108+E111+E117)</f>
        <v>0</v>
      </c>
      <c r="F120" s="38">
        <f>SUM(F15+F18+F22+F25+F33+F38+F41+F44+F47+F50+F53+F56+F63+F66+F69+F72+F75+F78+F81+F87+F93+F96+F99+F102+F105+F108+F111+F117)</f>
        <v>13754</v>
      </c>
      <c r="G120" s="38">
        <f>SUM(G15+G18+G22+G25+G33+G38+G41+G44+G47+G50+G53+G56+G63+G66+G69+G72+G75+G78+G81+G87+G93+G96+G99+G102+G105+G108+G111+G117)</f>
        <v>56451.162000000004</v>
      </c>
      <c r="H120" s="25"/>
      <c r="I120" s="21"/>
      <c r="J120" s="22"/>
    </row>
    <row r="121" spans="1:10" ht="25.5">
      <c r="A121" s="242"/>
      <c r="B121" s="245"/>
      <c r="C121" s="26" t="s">
        <v>139</v>
      </c>
      <c r="D121" s="38">
        <f>SUM(D118:D120)</f>
        <v>208249.21500000003</v>
      </c>
      <c r="E121" s="38">
        <f>SUM(E118:E120)</f>
        <v>0</v>
      </c>
      <c r="F121" s="38">
        <f>SUM(F118:F120)</f>
        <v>32158.9</v>
      </c>
      <c r="G121" s="38">
        <f>SUM(G118:G120)</f>
        <v>176090.315</v>
      </c>
      <c r="H121" s="25"/>
      <c r="I121" s="21"/>
      <c r="J121" s="22"/>
    </row>
    <row r="123" ht="15">
      <c r="C123" s="39"/>
    </row>
  </sheetData>
  <sheetProtection/>
  <mergeCells count="132">
    <mergeCell ref="H6:H8"/>
    <mergeCell ref="B11:J11"/>
    <mergeCell ref="B12:J12"/>
    <mergeCell ref="I85:I87"/>
    <mergeCell ref="B59:J59"/>
    <mergeCell ref="B83:J83"/>
    <mergeCell ref="A10:J10"/>
    <mergeCell ref="A13:A15"/>
    <mergeCell ref="A5:J5"/>
    <mergeCell ref="A6:A8"/>
    <mergeCell ref="B6:B8"/>
    <mergeCell ref="C6:C8"/>
    <mergeCell ref="D6:D8"/>
    <mergeCell ref="I6:I8"/>
    <mergeCell ref="J6:J8"/>
    <mergeCell ref="E7:E8"/>
    <mergeCell ref="F7:G7"/>
    <mergeCell ref="E6:G6"/>
    <mergeCell ref="B13:B15"/>
    <mergeCell ref="I13:I15"/>
    <mergeCell ref="J13:J15"/>
    <mergeCell ref="B89:J89"/>
    <mergeCell ref="A16:A19"/>
    <mergeCell ref="I16:I19"/>
    <mergeCell ref="C18:C19"/>
    <mergeCell ref="D18:D19"/>
    <mergeCell ref="E18:E19"/>
    <mergeCell ref="F18:F19"/>
    <mergeCell ref="G18:G19"/>
    <mergeCell ref="H18:H19"/>
    <mergeCell ref="A23:A25"/>
    <mergeCell ref="I23:I25"/>
    <mergeCell ref="J23:J25"/>
    <mergeCell ref="B23:B25"/>
    <mergeCell ref="A20:A22"/>
    <mergeCell ref="B20:B22"/>
    <mergeCell ref="I20:I22"/>
    <mergeCell ref="J20:J22"/>
    <mergeCell ref="A26:A33"/>
    <mergeCell ref="B26:B33"/>
    <mergeCell ref="J26:J33"/>
    <mergeCell ref="A34:A38"/>
    <mergeCell ref="B34:B38"/>
    <mergeCell ref="J34:J38"/>
    <mergeCell ref="C26:C28"/>
    <mergeCell ref="C29:C32"/>
    <mergeCell ref="C34:C35"/>
    <mergeCell ref="C36:C37"/>
    <mergeCell ref="A39:A41"/>
    <mergeCell ref="B39:B41"/>
    <mergeCell ref="I39:I41"/>
    <mergeCell ref="J39:J41"/>
    <mergeCell ref="A42:A44"/>
    <mergeCell ref="B42:B44"/>
    <mergeCell ref="I42:I44"/>
    <mergeCell ref="J42:J44"/>
    <mergeCell ref="I64:I66"/>
    <mergeCell ref="A45:A47"/>
    <mergeCell ref="B45:B47"/>
    <mergeCell ref="I45:I47"/>
    <mergeCell ref="J45:J47"/>
    <mergeCell ref="A48:A50"/>
    <mergeCell ref="B48:B50"/>
    <mergeCell ref="I48:I50"/>
    <mergeCell ref="J48:J50"/>
    <mergeCell ref="J79:J81"/>
    <mergeCell ref="B84:J84"/>
    <mergeCell ref="A85:A87"/>
    <mergeCell ref="B85:B87"/>
    <mergeCell ref="B91:B93"/>
    <mergeCell ref="B58:J58"/>
    <mergeCell ref="J60:J66"/>
    <mergeCell ref="A61:A63"/>
    <mergeCell ref="B61:B63"/>
    <mergeCell ref="I61:I63"/>
    <mergeCell ref="A82:J82"/>
    <mergeCell ref="A67:A69"/>
    <mergeCell ref="A76:A78"/>
    <mergeCell ref="B76:B78"/>
    <mergeCell ref="I76:I78"/>
    <mergeCell ref="A115:A117"/>
    <mergeCell ref="B115:B117"/>
    <mergeCell ref="A79:A81"/>
    <mergeCell ref="B79:B81"/>
    <mergeCell ref="I79:I81"/>
    <mergeCell ref="B114:J114"/>
    <mergeCell ref="A88:J88"/>
    <mergeCell ref="B90:J90"/>
    <mergeCell ref="A91:A93"/>
    <mergeCell ref="B106:B108"/>
    <mergeCell ref="A94:A96"/>
    <mergeCell ref="B113:J113"/>
    <mergeCell ref="B100:B102"/>
    <mergeCell ref="A112:J112"/>
    <mergeCell ref="A106:A108"/>
    <mergeCell ref="A103:A105"/>
    <mergeCell ref="B103:B105"/>
    <mergeCell ref="A1:J1"/>
    <mergeCell ref="A2:J2"/>
    <mergeCell ref="J16:J19"/>
    <mergeCell ref="A100:A102"/>
    <mergeCell ref="I67:I69"/>
    <mergeCell ref="A109:A111"/>
    <mergeCell ref="I70:I72"/>
    <mergeCell ref="I73:I75"/>
    <mergeCell ref="J70:J72"/>
    <mergeCell ref="B94:B96"/>
    <mergeCell ref="A118:A121"/>
    <mergeCell ref="B118:B121"/>
    <mergeCell ref="B109:B111"/>
    <mergeCell ref="A97:A99"/>
    <mergeCell ref="B97:B99"/>
    <mergeCell ref="B67:B69"/>
    <mergeCell ref="A57:J57"/>
    <mergeCell ref="A51:A53"/>
    <mergeCell ref="B51:B53"/>
    <mergeCell ref="I51:I53"/>
    <mergeCell ref="J51:J53"/>
    <mergeCell ref="J54:J56"/>
    <mergeCell ref="J67:J69"/>
    <mergeCell ref="A64:A66"/>
    <mergeCell ref="B64:B66"/>
    <mergeCell ref="I4:J4"/>
    <mergeCell ref="I3:J3"/>
    <mergeCell ref="I54:I56"/>
    <mergeCell ref="A54:A56"/>
    <mergeCell ref="B54:B56"/>
    <mergeCell ref="B73:B75"/>
    <mergeCell ref="J73:J75"/>
    <mergeCell ref="A70:A72"/>
    <mergeCell ref="A73:A75"/>
    <mergeCell ref="B70:B72"/>
  </mergeCells>
  <printOptions/>
  <pageMargins left="0.8661417322834646" right="0.7086614173228347" top="0.3937007874015748" bottom="0.7480314960629921" header="0.31496062992125984" footer="0.31496062992125984"/>
  <pageSetup fitToHeight="5" horizontalDpi="600" verticalDpi="600" orientation="landscape" paperSize="9" scale="76" r:id="rId1"/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50"/>
  <sheetViews>
    <sheetView zoomScale="70" zoomScaleNormal="70" zoomScalePageLayoutView="0" workbookViewId="0" topLeftCell="A1">
      <selection activeCell="K5" sqref="K5:K8"/>
    </sheetView>
  </sheetViews>
  <sheetFormatPr defaultColWidth="9.140625" defaultRowHeight="15"/>
  <cols>
    <col min="1" max="1" width="7.140625" style="0" customWidth="1"/>
    <col min="2" max="2" width="44.7109375" style="0" customWidth="1"/>
    <col min="3" max="3" width="12.140625" style="0" customWidth="1"/>
    <col min="4" max="5" width="12.8515625" style="0" customWidth="1"/>
    <col min="6" max="6" width="11.8515625" style="0" customWidth="1"/>
    <col min="7" max="7" width="14.28125" style="0" customWidth="1"/>
    <col min="8" max="8" width="12.7109375" style="0" customWidth="1"/>
    <col min="10" max="10" width="13.00390625" style="0" customWidth="1"/>
    <col min="11" max="11" width="33.421875" style="0" customWidth="1"/>
  </cols>
  <sheetData>
    <row r="1" spans="1:11" ht="19.5" customHeight="1">
      <c r="A1" s="181" t="s">
        <v>92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16.5" customHeight="1">
      <c r="A2" s="181" t="s">
        <v>117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1" ht="15" customHeight="1">
      <c r="A3" s="381"/>
      <c r="B3" s="381"/>
      <c r="C3" s="381"/>
      <c r="D3" s="381"/>
      <c r="E3" s="381"/>
      <c r="F3" s="381"/>
      <c r="G3" s="381"/>
      <c r="H3" s="381"/>
      <c r="I3" s="381"/>
      <c r="J3" s="381"/>
      <c r="K3" s="381"/>
    </row>
    <row r="4" spans="1:11" ht="15" customHeight="1">
      <c r="A4" s="371" t="s">
        <v>189</v>
      </c>
      <c r="B4" s="371"/>
      <c r="C4" s="371"/>
      <c r="D4" s="371"/>
      <c r="E4" s="371"/>
      <c r="F4" s="371"/>
      <c r="G4" s="371"/>
      <c r="H4" s="371"/>
      <c r="I4" s="371"/>
      <c r="J4" s="371"/>
      <c r="K4" s="372"/>
    </row>
    <row r="5" spans="1:11" ht="21.75" customHeight="1">
      <c r="A5" s="376" t="s">
        <v>0</v>
      </c>
      <c r="B5" s="376" t="s">
        <v>1</v>
      </c>
      <c r="C5" s="376" t="s">
        <v>2</v>
      </c>
      <c r="D5" s="376" t="s">
        <v>89</v>
      </c>
      <c r="E5" s="382" t="s">
        <v>90</v>
      </c>
      <c r="F5" s="388"/>
      <c r="G5" s="388"/>
      <c r="H5" s="389"/>
      <c r="I5" s="376" t="s">
        <v>81</v>
      </c>
      <c r="J5" s="376"/>
      <c r="K5" s="376" t="s">
        <v>82</v>
      </c>
    </row>
    <row r="6" spans="1:11" ht="15" customHeight="1">
      <c r="A6" s="376"/>
      <c r="B6" s="376"/>
      <c r="C6" s="376"/>
      <c r="D6" s="376"/>
      <c r="E6" s="383"/>
      <c r="F6" s="390"/>
      <c r="G6" s="390"/>
      <c r="H6" s="385"/>
      <c r="I6" s="376"/>
      <c r="J6" s="376"/>
      <c r="K6" s="376"/>
    </row>
    <row r="7" spans="1:11" ht="15" customHeight="1">
      <c r="A7" s="376"/>
      <c r="B7" s="376"/>
      <c r="C7" s="376"/>
      <c r="D7" s="376"/>
      <c r="E7" s="382" t="s">
        <v>25</v>
      </c>
      <c r="F7" s="380" t="s">
        <v>7</v>
      </c>
      <c r="G7" s="380"/>
      <c r="H7" s="384" t="s">
        <v>26</v>
      </c>
      <c r="I7" s="376"/>
      <c r="J7" s="376"/>
      <c r="K7" s="376"/>
    </row>
    <row r="8" spans="1:11" ht="94.5" customHeight="1">
      <c r="A8" s="376"/>
      <c r="B8" s="376"/>
      <c r="C8" s="376"/>
      <c r="D8" s="376"/>
      <c r="E8" s="383"/>
      <c r="F8" s="70" t="s">
        <v>27</v>
      </c>
      <c r="G8" s="70" t="s">
        <v>28</v>
      </c>
      <c r="H8" s="385"/>
      <c r="I8" s="376"/>
      <c r="J8" s="376"/>
      <c r="K8" s="376"/>
    </row>
    <row r="9" spans="1:11" ht="15.75">
      <c r="A9" s="70">
        <v>1</v>
      </c>
      <c r="B9" s="70">
        <v>2</v>
      </c>
      <c r="C9" s="70">
        <v>3</v>
      </c>
      <c r="D9" s="70">
        <v>4</v>
      </c>
      <c r="E9" s="70">
        <v>5</v>
      </c>
      <c r="F9" s="70">
        <v>6</v>
      </c>
      <c r="G9" s="70">
        <v>7</v>
      </c>
      <c r="H9" s="70">
        <v>8</v>
      </c>
      <c r="I9" s="376">
        <v>9</v>
      </c>
      <c r="J9" s="376"/>
      <c r="K9" s="70">
        <v>10</v>
      </c>
    </row>
    <row r="10" spans="1:11" ht="15.75">
      <c r="A10" s="391" t="s">
        <v>83</v>
      </c>
      <c r="B10" s="391"/>
      <c r="C10" s="391"/>
      <c r="D10" s="391"/>
      <c r="E10" s="391"/>
      <c r="F10" s="391"/>
      <c r="G10" s="391"/>
      <c r="H10" s="391"/>
      <c r="I10" s="391"/>
      <c r="J10" s="391"/>
      <c r="K10" s="391"/>
    </row>
    <row r="11" spans="1:14" ht="37.5" customHeight="1">
      <c r="A11" s="392" t="s">
        <v>133</v>
      </c>
      <c r="B11" s="392"/>
      <c r="C11" s="392"/>
      <c r="D11" s="392"/>
      <c r="E11" s="392"/>
      <c r="F11" s="392"/>
      <c r="G11" s="392"/>
      <c r="H11" s="392"/>
      <c r="I11" s="392"/>
      <c r="J11" s="392"/>
      <c r="K11" s="392"/>
      <c r="N11" t="s">
        <v>45</v>
      </c>
    </row>
    <row r="12" spans="1:11" ht="39" customHeight="1">
      <c r="A12" s="376" t="s">
        <v>11</v>
      </c>
      <c r="B12" s="365" t="s">
        <v>142</v>
      </c>
      <c r="C12" s="70">
        <v>2017</v>
      </c>
      <c r="D12" s="73">
        <f>SUM(E12:G12)</f>
        <v>4</v>
      </c>
      <c r="E12" s="70"/>
      <c r="F12" s="105"/>
      <c r="G12" s="73">
        <v>4</v>
      </c>
      <c r="H12" s="364"/>
      <c r="I12" s="365" t="s">
        <v>84</v>
      </c>
      <c r="J12" s="365"/>
      <c r="K12" s="393" t="s">
        <v>143</v>
      </c>
    </row>
    <row r="13" spans="1:11" ht="39" customHeight="1">
      <c r="A13" s="376"/>
      <c r="B13" s="365"/>
      <c r="C13" s="70">
        <v>2018</v>
      </c>
      <c r="D13" s="72">
        <f>SUM(E13:G13)</f>
        <v>4</v>
      </c>
      <c r="E13" s="70"/>
      <c r="F13" s="105"/>
      <c r="G13" s="72">
        <v>4</v>
      </c>
      <c r="H13" s="364"/>
      <c r="I13" s="365"/>
      <c r="J13" s="365"/>
      <c r="K13" s="393"/>
    </row>
    <row r="14" spans="1:11" ht="38.25" customHeight="1">
      <c r="A14" s="367"/>
      <c r="B14" s="366"/>
      <c r="C14" s="126">
        <v>2019</v>
      </c>
      <c r="D14" s="127">
        <f>SUM(E14:G14)</f>
        <v>4</v>
      </c>
      <c r="E14" s="126"/>
      <c r="F14" s="123"/>
      <c r="G14" s="127">
        <v>4</v>
      </c>
      <c r="H14" s="394"/>
      <c r="I14" s="366"/>
      <c r="J14" s="366"/>
      <c r="K14" s="393"/>
    </row>
    <row r="15" spans="1:11" ht="15.75" customHeight="1">
      <c r="A15" s="373" t="s">
        <v>144</v>
      </c>
      <c r="B15" s="374"/>
      <c r="C15" s="374"/>
      <c r="D15" s="374"/>
      <c r="E15" s="374"/>
      <c r="F15" s="374"/>
      <c r="G15" s="374"/>
      <c r="H15" s="374"/>
      <c r="I15" s="374"/>
      <c r="J15" s="374"/>
      <c r="K15" s="375"/>
    </row>
    <row r="16" spans="1:14" ht="36" customHeight="1">
      <c r="A16" s="376" t="s">
        <v>136</v>
      </c>
      <c r="B16" s="363" t="s">
        <v>145</v>
      </c>
      <c r="C16" s="70">
        <v>2017</v>
      </c>
      <c r="D16" s="70">
        <f>SUM(E16:G16)</f>
        <v>1.5</v>
      </c>
      <c r="E16" s="70"/>
      <c r="F16" s="105"/>
      <c r="G16" s="70">
        <v>1.5</v>
      </c>
      <c r="H16" s="364"/>
      <c r="I16" s="365" t="s">
        <v>87</v>
      </c>
      <c r="J16" s="365"/>
      <c r="K16" s="368" t="s">
        <v>165</v>
      </c>
      <c r="L16" t="s">
        <v>45</v>
      </c>
      <c r="N16" t="s">
        <v>45</v>
      </c>
    </row>
    <row r="17" spans="1:11" ht="35.25" customHeight="1">
      <c r="A17" s="376"/>
      <c r="B17" s="363"/>
      <c r="C17" s="70">
        <v>2018</v>
      </c>
      <c r="D17" s="70">
        <f>SUM(E17:G17)</f>
        <v>1.5</v>
      </c>
      <c r="E17" s="70"/>
      <c r="F17" s="105"/>
      <c r="G17" s="70">
        <v>1.5</v>
      </c>
      <c r="H17" s="364"/>
      <c r="I17" s="365"/>
      <c r="J17" s="365"/>
      <c r="K17" s="277"/>
    </row>
    <row r="18" spans="1:11" ht="51" customHeight="1">
      <c r="A18" s="376"/>
      <c r="B18" s="363"/>
      <c r="C18" s="70">
        <v>2019</v>
      </c>
      <c r="D18" s="70">
        <f>SUM(E18:G18)</f>
        <v>1.5</v>
      </c>
      <c r="E18" s="70"/>
      <c r="F18" s="105"/>
      <c r="G18" s="70">
        <v>1.5</v>
      </c>
      <c r="H18" s="364"/>
      <c r="I18" s="365"/>
      <c r="J18" s="365"/>
      <c r="K18" s="307"/>
    </row>
    <row r="19" spans="1:11" ht="15.75" customHeight="1">
      <c r="A19" s="373" t="s">
        <v>146</v>
      </c>
      <c r="B19" s="374"/>
      <c r="C19" s="374"/>
      <c r="D19" s="374"/>
      <c r="E19" s="374"/>
      <c r="F19" s="374"/>
      <c r="G19" s="374"/>
      <c r="H19" s="374"/>
      <c r="I19" s="374"/>
      <c r="J19" s="374"/>
      <c r="K19" s="375"/>
    </row>
    <row r="20" spans="1:12" ht="35.25" customHeight="1">
      <c r="A20" s="376" t="s">
        <v>147</v>
      </c>
      <c r="B20" s="363" t="s">
        <v>148</v>
      </c>
      <c r="C20" s="124">
        <v>2017</v>
      </c>
      <c r="D20" s="124">
        <f aca="true" t="shared" si="0" ref="D20:D49">SUM(E20:G20)</f>
        <v>7.6000000000000005</v>
      </c>
      <c r="E20" s="124"/>
      <c r="F20" s="125"/>
      <c r="G20" s="72">
        <f>SUM(G23+G26+G29+G32+G38+G44)</f>
        <v>7.6000000000000005</v>
      </c>
      <c r="H20" s="364"/>
      <c r="I20" s="365" t="s">
        <v>84</v>
      </c>
      <c r="J20" s="365"/>
      <c r="K20" s="377" t="s">
        <v>149</v>
      </c>
      <c r="L20" t="s">
        <v>45</v>
      </c>
    </row>
    <row r="21" spans="1:11" ht="35.25" customHeight="1">
      <c r="A21" s="376"/>
      <c r="B21" s="363"/>
      <c r="C21" s="124">
        <v>2018</v>
      </c>
      <c r="D21" s="124">
        <f t="shared" si="0"/>
        <v>19.2</v>
      </c>
      <c r="E21" s="124"/>
      <c r="F21" s="125"/>
      <c r="G21" s="72">
        <f>SUM(G24+G27+G30+G33+G36+G39+G42+G45)</f>
        <v>19.2</v>
      </c>
      <c r="H21" s="364"/>
      <c r="I21" s="365"/>
      <c r="J21" s="365"/>
      <c r="K21" s="378"/>
    </row>
    <row r="22" spans="1:18" ht="35.25" customHeight="1">
      <c r="A22" s="376"/>
      <c r="B22" s="363"/>
      <c r="C22" s="124">
        <v>2019</v>
      </c>
      <c r="D22" s="124">
        <f t="shared" si="0"/>
        <v>19.2</v>
      </c>
      <c r="E22" s="124"/>
      <c r="F22" s="125"/>
      <c r="G22" s="72">
        <f>SUM(G25+G28+G31+G34+G37+G40+G43+G46)</f>
        <v>19.2</v>
      </c>
      <c r="H22" s="364"/>
      <c r="I22" s="366"/>
      <c r="J22" s="366"/>
      <c r="K22" s="378"/>
      <c r="R22" t="s">
        <v>45</v>
      </c>
    </row>
    <row r="23" spans="1:15" ht="35.25" customHeight="1">
      <c r="A23" s="367" t="s">
        <v>71</v>
      </c>
      <c r="B23" s="363" t="s">
        <v>150</v>
      </c>
      <c r="C23" s="124">
        <v>2017</v>
      </c>
      <c r="D23" s="72">
        <f t="shared" si="0"/>
        <v>3</v>
      </c>
      <c r="E23" s="124"/>
      <c r="F23" s="125"/>
      <c r="G23" s="72">
        <v>3</v>
      </c>
      <c r="H23" s="364"/>
      <c r="I23" s="365" t="s">
        <v>84</v>
      </c>
      <c r="J23" s="365"/>
      <c r="K23" s="378"/>
      <c r="O23" t="s">
        <v>45</v>
      </c>
    </row>
    <row r="24" spans="1:11" ht="35.25" customHeight="1">
      <c r="A24" s="369"/>
      <c r="B24" s="363"/>
      <c r="C24" s="124">
        <v>2018</v>
      </c>
      <c r="D24" s="72">
        <f t="shared" si="0"/>
        <v>4</v>
      </c>
      <c r="E24" s="124"/>
      <c r="F24" s="125"/>
      <c r="G24" s="72">
        <v>4</v>
      </c>
      <c r="H24" s="364"/>
      <c r="I24" s="365"/>
      <c r="J24" s="365"/>
      <c r="K24" s="378"/>
    </row>
    <row r="25" spans="1:11" ht="35.25" customHeight="1">
      <c r="A25" s="370"/>
      <c r="B25" s="363"/>
      <c r="C25" s="124">
        <v>2019</v>
      </c>
      <c r="D25" s="72">
        <f t="shared" si="0"/>
        <v>4</v>
      </c>
      <c r="E25" s="124"/>
      <c r="F25" s="125"/>
      <c r="G25" s="72">
        <v>4</v>
      </c>
      <c r="H25" s="364"/>
      <c r="I25" s="366"/>
      <c r="J25" s="366"/>
      <c r="K25" s="378"/>
    </row>
    <row r="26" spans="1:11" ht="35.25" customHeight="1">
      <c r="A26" s="367" t="s">
        <v>151</v>
      </c>
      <c r="B26" s="363" t="s">
        <v>152</v>
      </c>
      <c r="C26" s="124">
        <v>2017</v>
      </c>
      <c r="D26" s="72">
        <f t="shared" si="0"/>
        <v>2.4</v>
      </c>
      <c r="E26" s="124"/>
      <c r="F26" s="125"/>
      <c r="G26" s="72">
        <v>2.4</v>
      </c>
      <c r="H26" s="364"/>
      <c r="I26" s="365" t="s">
        <v>84</v>
      </c>
      <c r="J26" s="365"/>
      <c r="K26" s="378"/>
    </row>
    <row r="27" spans="1:16" ht="35.25" customHeight="1">
      <c r="A27" s="369"/>
      <c r="B27" s="363"/>
      <c r="C27" s="124">
        <v>2018</v>
      </c>
      <c r="D27" s="72">
        <f t="shared" si="0"/>
        <v>3</v>
      </c>
      <c r="E27" s="124"/>
      <c r="F27" s="125"/>
      <c r="G27" s="72">
        <v>3</v>
      </c>
      <c r="H27" s="364"/>
      <c r="I27" s="365"/>
      <c r="J27" s="365"/>
      <c r="K27" s="378"/>
      <c r="O27" t="s">
        <v>45</v>
      </c>
      <c r="P27" t="s">
        <v>45</v>
      </c>
    </row>
    <row r="28" spans="1:11" ht="35.25" customHeight="1">
      <c r="A28" s="370"/>
      <c r="B28" s="363"/>
      <c r="C28" s="124">
        <v>2019</v>
      </c>
      <c r="D28" s="72">
        <f t="shared" si="0"/>
        <v>3</v>
      </c>
      <c r="E28" s="124"/>
      <c r="F28" s="125"/>
      <c r="G28" s="72">
        <v>3</v>
      </c>
      <c r="H28" s="364"/>
      <c r="I28" s="366"/>
      <c r="J28" s="366"/>
      <c r="K28" s="378"/>
    </row>
    <row r="29" spans="1:11" ht="35.25" customHeight="1">
      <c r="A29" s="367" t="s">
        <v>153</v>
      </c>
      <c r="B29" s="363" t="s">
        <v>154</v>
      </c>
      <c r="C29" s="124">
        <v>2017</v>
      </c>
      <c r="D29" s="72">
        <f t="shared" si="0"/>
        <v>2.2</v>
      </c>
      <c r="E29" s="124"/>
      <c r="F29" s="125"/>
      <c r="G29" s="72">
        <v>2.2</v>
      </c>
      <c r="H29" s="364"/>
      <c r="I29" s="365" t="s">
        <v>84</v>
      </c>
      <c r="J29" s="365"/>
      <c r="K29" s="378"/>
    </row>
    <row r="30" spans="1:11" ht="35.25" customHeight="1">
      <c r="A30" s="369"/>
      <c r="B30" s="363"/>
      <c r="C30" s="124">
        <v>2018</v>
      </c>
      <c r="D30" s="72">
        <f t="shared" si="0"/>
        <v>2.2</v>
      </c>
      <c r="E30" s="124"/>
      <c r="F30" s="125"/>
      <c r="G30" s="72">
        <v>2.2</v>
      </c>
      <c r="H30" s="364"/>
      <c r="I30" s="365"/>
      <c r="J30" s="365"/>
      <c r="K30" s="378"/>
    </row>
    <row r="31" spans="1:19" ht="35.25" customHeight="1">
      <c r="A31" s="370"/>
      <c r="B31" s="363"/>
      <c r="C31" s="124">
        <v>2019</v>
      </c>
      <c r="D31" s="72">
        <f t="shared" si="0"/>
        <v>2.2</v>
      </c>
      <c r="E31" s="124"/>
      <c r="F31" s="125"/>
      <c r="G31" s="72">
        <v>2.2</v>
      </c>
      <c r="H31" s="364"/>
      <c r="I31" s="366"/>
      <c r="J31" s="366"/>
      <c r="K31" s="378"/>
      <c r="S31" t="s">
        <v>45</v>
      </c>
    </row>
    <row r="32" spans="1:11" ht="35.25" customHeight="1">
      <c r="A32" s="367" t="s">
        <v>155</v>
      </c>
      <c r="B32" s="363" t="s">
        <v>156</v>
      </c>
      <c r="C32" s="124">
        <v>2017</v>
      </c>
      <c r="D32" s="72">
        <f t="shared" si="0"/>
        <v>0</v>
      </c>
      <c r="E32" s="124"/>
      <c r="F32" s="125"/>
      <c r="G32" s="72">
        <v>0</v>
      </c>
      <c r="H32" s="364"/>
      <c r="I32" s="365" t="s">
        <v>84</v>
      </c>
      <c r="J32" s="365"/>
      <c r="K32" s="378"/>
    </row>
    <row r="33" spans="1:11" ht="35.25" customHeight="1">
      <c r="A33" s="369"/>
      <c r="B33" s="363"/>
      <c r="C33" s="124">
        <v>2018</v>
      </c>
      <c r="D33" s="72">
        <f t="shared" si="0"/>
        <v>10</v>
      </c>
      <c r="E33" s="124"/>
      <c r="F33" s="125"/>
      <c r="G33" s="72">
        <v>10</v>
      </c>
      <c r="H33" s="364"/>
      <c r="I33" s="365"/>
      <c r="J33" s="365"/>
      <c r="K33" s="378"/>
    </row>
    <row r="34" spans="1:14" ht="35.25" customHeight="1">
      <c r="A34" s="370"/>
      <c r="B34" s="363"/>
      <c r="C34" s="124">
        <v>2019</v>
      </c>
      <c r="D34" s="72">
        <f t="shared" si="0"/>
        <v>10</v>
      </c>
      <c r="E34" s="124"/>
      <c r="F34" s="125"/>
      <c r="G34" s="72">
        <v>10</v>
      </c>
      <c r="H34" s="364"/>
      <c r="I34" s="366"/>
      <c r="J34" s="366"/>
      <c r="K34" s="378"/>
      <c r="N34" t="s">
        <v>45</v>
      </c>
    </row>
    <row r="35" spans="1:11" ht="35.25" customHeight="1">
      <c r="A35" s="367" t="s">
        <v>157</v>
      </c>
      <c r="B35" s="363" t="s">
        <v>158</v>
      </c>
      <c r="C35" s="124">
        <v>2017</v>
      </c>
      <c r="D35" s="72">
        <f t="shared" si="0"/>
        <v>0</v>
      </c>
      <c r="E35" s="124"/>
      <c r="F35" s="125"/>
      <c r="G35" s="72">
        <v>0</v>
      </c>
      <c r="H35" s="364"/>
      <c r="I35" s="365" t="s">
        <v>84</v>
      </c>
      <c r="J35" s="365"/>
      <c r="K35" s="378"/>
    </row>
    <row r="36" spans="1:13" ht="35.25" customHeight="1">
      <c r="A36" s="369"/>
      <c r="B36" s="363"/>
      <c r="C36" s="124">
        <v>2018</v>
      </c>
      <c r="D36" s="72">
        <f t="shared" si="0"/>
        <v>0</v>
      </c>
      <c r="E36" s="124"/>
      <c r="F36" s="125"/>
      <c r="G36" s="72">
        <v>0</v>
      </c>
      <c r="H36" s="364"/>
      <c r="I36" s="365"/>
      <c r="J36" s="365"/>
      <c r="K36" s="378"/>
      <c r="M36" t="s">
        <v>45</v>
      </c>
    </row>
    <row r="37" spans="1:11" ht="35.25" customHeight="1">
      <c r="A37" s="370"/>
      <c r="B37" s="363"/>
      <c r="C37" s="124">
        <v>2019</v>
      </c>
      <c r="D37" s="72">
        <f t="shared" si="0"/>
        <v>0</v>
      </c>
      <c r="E37" s="124"/>
      <c r="F37" s="125"/>
      <c r="G37" s="72">
        <v>0</v>
      </c>
      <c r="H37" s="364"/>
      <c r="I37" s="366"/>
      <c r="J37" s="366"/>
      <c r="K37" s="378"/>
    </row>
    <row r="38" spans="1:11" ht="35.25" customHeight="1">
      <c r="A38" s="367" t="s">
        <v>159</v>
      </c>
      <c r="B38" s="363" t="s">
        <v>160</v>
      </c>
      <c r="C38" s="124">
        <v>2017</v>
      </c>
      <c r="D38" s="72">
        <f t="shared" si="0"/>
        <v>0</v>
      </c>
      <c r="E38" s="124"/>
      <c r="F38" s="125"/>
      <c r="G38" s="72">
        <v>0</v>
      </c>
      <c r="H38" s="364"/>
      <c r="I38" s="365" t="s">
        <v>84</v>
      </c>
      <c r="J38" s="365"/>
      <c r="K38" s="378"/>
    </row>
    <row r="39" spans="1:13" ht="35.25" customHeight="1">
      <c r="A39" s="369"/>
      <c r="B39" s="363"/>
      <c r="C39" s="124">
        <v>2018</v>
      </c>
      <c r="D39" s="72">
        <f t="shared" si="0"/>
        <v>0</v>
      </c>
      <c r="E39" s="124"/>
      <c r="F39" s="125"/>
      <c r="G39" s="72">
        <v>0</v>
      </c>
      <c r="H39" s="364"/>
      <c r="I39" s="365"/>
      <c r="J39" s="365"/>
      <c r="K39" s="378"/>
      <c r="M39" t="s">
        <v>45</v>
      </c>
    </row>
    <row r="40" spans="1:11" ht="35.25" customHeight="1">
      <c r="A40" s="370"/>
      <c r="B40" s="363"/>
      <c r="C40" s="124">
        <v>2019</v>
      </c>
      <c r="D40" s="72">
        <f t="shared" si="0"/>
        <v>0</v>
      </c>
      <c r="E40" s="124"/>
      <c r="F40" s="125"/>
      <c r="G40" s="72">
        <v>0</v>
      </c>
      <c r="H40" s="364"/>
      <c r="I40" s="366"/>
      <c r="J40" s="366"/>
      <c r="K40" s="378"/>
    </row>
    <row r="41" spans="1:11" ht="35.25" customHeight="1">
      <c r="A41" s="367" t="s">
        <v>161</v>
      </c>
      <c r="B41" s="363" t="s">
        <v>162</v>
      </c>
      <c r="C41" s="124">
        <v>2017</v>
      </c>
      <c r="D41" s="72">
        <f t="shared" si="0"/>
        <v>0</v>
      </c>
      <c r="E41" s="124"/>
      <c r="F41" s="125"/>
      <c r="G41" s="72">
        <v>0</v>
      </c>
      <c r="H41" s="364"/>
      <c r="I41" s="365" t="s">
        <v>84</v>
      </c>
      <c r="J41" s="365"/>
      <c r="K41" s="378"/>
    </row>
    <row r="42" spans="1:12" ht="35.25" customHeight="1">
      <c r="A42" s="369"/>
      <c r="B42" s="363"/>
      <c r="C42" s="124">
        <v>2018</v>
      </c>
      <c r="D42" s="72">
        <f t="shared" si="0"/>
        <v>0</v>
      </c>
      <c r="E42" s="124"/>
      <c r="F42" s="125"/>
      <c r="G42" s="72">
        <v>0</v>
      </c>
      <c r="H42" s="364"/>
      <c r="I42" s="365"/>
      <c r="J42" s="365"/>
      <c r="K42" s="378"/>
      <c r="L42" t="s">
        <v>45</v>
      </c>
    </row>
    <row r="43" spans="1:11" ht="35.25" customHeight="1">
      <c r="A43" s="370"/>
      <c r="B43" s="363"/>
      <c r="C43" s="124">
        <v>2019</v>
      </c>
      <c r="D43" s="72">
        <f t="shared" si="0"/>
        <v>0</v>
      </c>
      <c r="E43" s="124"/>
      <c r="F43" s="125"/>
      <c r="G43" s="72">
        <v>0</v>
      </c>
      <c r="H43" s="364"/>
      <c r="I43" s="366"/>
      <c r="J43" s="366"/>
      <c r="K43" s="378"/>
    </row>
    <row r="44" spans="1:11" ht="35.25" customHeight="1">
      <c r="A44" s="367" t="s">
        <v>163</v>
      </c>
      <c r="B44" s="363" t="s">
        <v>164</v>
      </c>
      <c r="C44" s="124">
        <v>2017</v>
      </c>
      <c r="D44" s="72">
        <f t="shared" si="0"/>
        <v>0</v>
      </c>
      <c r="E44" s="124"/>
      <c r="F44" s="125"/>
      <c r="G44" s="72">
        <v>0</v>
      </c>
      <c r="H44" s="364"/>
      <c r="I44" s="365" t="s">
        <v>84</v>
      </c>
      <c r="J44" s="365"/>
      <c r="K44" s="378"/>
    </row>
    <row r="45" spans="1:14" ht="35.25" customHeight="1">
      <c r="A45" s="308"/>
      <c r="B45" s="363"/>
      <c r="C45" s="124">
        <v>2018</v>
      </c>
      <c r="D45" s="72">
        <f t="shared" si="0"/>
        <v>0</v>
      </c>
      <c r="E45" s="124"/>
      <c r="F45" s="125"/>
      <c r="G45" s="72">
        <v>0</v>
      </c>
      <c r="H45" s="364"/>
      <c r="I45" s="365"/>
      <c r="J45" s="365"/>
      <c r="K45" s="378"/>
      <c r="N45" t="s">
        <v>45</v>
      </c>
    </row>
    <row r="46" spans="1:11" ht="35.25" customHeight="1">
      <c r="A46" s="309"/>
      <c r="B46" s="363"/>
      <c r="C46" s="124">
        <v>2019</v>
      </c>
      <c r="D46" s="72">
        <f t="shared" si="0"/>
        <v>0</v>
      </c>
      <c r="E46" s="124"/>
      <c r="F46" s="125"/>
      <c r="G46" s="72">
        <v>0</v>
      </c>
      <c r="H46" s="364"/>
      <c r="I46" s="366"/>
      <c r="J46" s="366"/>
      <c r="K46" s="379"/>
    </row>
    <row r="47" spans="1:11" ht="15.75">
      <c r="A47" s="376"/>
      <c r="B47" s="387" t="s">
        <v>88</v>
      </c>
      <c r="C47" s="70">
        <v>2017</v>
      </c>
      <c r="D47" s="72">
        <f t="shared" si="0"/>
        <v>13.100000000000001</v>
      </c>
      <c r="E47" s="72">
        <f aca="true" t="shared" si="1" ref="E47:F49">SUM(E12+E16)</f>
        <v>0</v>
      </c>
      <c r="F47" s="72">
        <f t="shared" si="1"/>
        <v>0</v>
      </c>
      <c r="G47" s="72">
        <f>SUM(G12+G16+G20)</f>
        <v>13.100000000000001</v>
      </c>
      <c r="H47" s="104"/>
      <c r="I47" s="382"/>
      <c r="J47" s="386"/>
      <c r="K47" s="363"/>
    </row>
    <row r="48" spans="1:11" ht="15.75">
      <c r="A48" s="376"/>
      <c r="B48" s="387"/>
      <c r="C48" s="70">
        <v>2018</v>
      </c>
      <c r="D48" s="70">
        <f t="shared" si="0"/>
        <v>24.7</v>
      </c>
      <c r="E48" s="120">
        <f t="shared" si="1"/>
        <v>0</v>
      </c>
      <c r="F48" s="120">
        <f t="shared" si="1"/>
        <v>0</v>
      </c>
      <c r="G48" s="120">
        <f>SUM(G13+G17+G21)</f>
        <v>24.7</v>
      </c>
      <c r="H48" s="104"/>
      <c r="I48" s="221"/>
      <c r="J48" s="378"/>
      <c r="K48" s="363"/>
    </row>
    <row r="49" spans="1:11" ht="15.75">
      <c r="A49" s="376"/>
      <c r="B49" s="387"/>
      <c r="C49" s="70">
        <v>2019</v>
      </c>
      <c r="D49" s="70">
        <f t="shared" si="0"/>
        <v>24.7</v>
      </c>
      <c r="E49" s="72">
        <f t="shared" si="1"/>
        <v>0</v>
      </c>
      <c r="F49" s="72">
        <f t="shared" si="1"/>
        <v>0</v>
      </c>
      <c r="G49" s="72">
        <f>SUM(G14+G18+G22)</f>
        <v>24.7</v>
      </c>
      <c r="H49" s="104"/>
      <c r="I49" s="221"/>
      <c r="J49" s="378"/>
      <c r="K49" s="363"/>
    </row>
    <row r="50" spans="1:11" ht="15.75">
      <c r="A50" s="376"/>
      <c r="B50" s="387"/>
      <c r="C50" s="122" t="s">
        <v>139</v>
      </c>
      <c r="D50" s="71">
        <f>SUM(D47:D49)</f>
        <v>62.5</v>
      </c>
      <c r="E50" s="121">
        <f>SUM(E47:E49)</f>
        <v>0</v>
      </c>
      <c r="F50" s="121">
        <f>SUM(F47:F49)</f>
        <v>0</v>
      </c>
      <c r="G50" s="71">
        <f>SUM(G47:G49)</f>
        <v>62.5</v>
      </c>
      <c r="H50" s="104"/>
      <c r="I50" s="271"/>
      <c r="J50" s="379"/>
      <c r="K50" s="363"/>
    </row>
  </sheetData>
  <sheetProtection/>
  <mergeCells count="70">
    <mergeCell ref="A11:K11"/>
    <mergeCell ref="B16:B18"/>
    <mergeCell ref="H16:H18"/>
    <mergeCell ref="I16:J18"/>
    <mergeCell ref="K12:K14"/>
    <mergeCell ref="A12:A14"/>
    <mergeCell ref="B12:B14"/>
    <mergeCell ref="H12:H14"/>
    <mergeCell ref="I12:J14"/>
    <mergeCell ref="A15:K15"/>
    <mergeCell ref="H7:H8"/>
    <mergeCell ref="I47:J50"/>
    <mergeCell ref="K47:K50"/>
    <mergeCell ref="A47:A50"/>
    <mergeCell ref="B47:B50"/>
    <mergeCell ref="A16:A18"/>
    <mergeCell ref="I5:J8"/>
    <mergeCell ref="E5:H6"/>
    <mergeCell ref="I9:J9"/>
    <mergeCell ref="A10:K10"/>
    <mergeCell ref="K5:K8"/>
    <mergeCell ref="F7:G7"/>
    <mergeCell ref="A1:K1"/>
    <mergeCell ref="A2:K2"/>
    <mergeCell ref="A3:K3"/>
    <mergeCell ref="A5:A8"/>
    <mergeCell ref="B5:B8"/>
    <mergeCell ref="C5:C8"/>
    <mergeCell ref="D5:D8"/>
    <mergeCell ref="E7:E8"/>
    <mergeCell ref="A19:K19"/>
    <mergeCell ref="A20:A22"/>
    <mergeCell ref="B20:B22"/>
    <mergeCell ref="H20:H22"/>
    <mergeCell ref="I20:J22"/>
    <mergeCell ref="K20:K46"/>
    <mergeCell ref="B23:B25"/>
    <mergeCell ref="H23:H25"/>
    <mergeCell ref="I23:J25"/>
    <mergeCell ref="A23:A25"/>
    <mergeCell ref="I35:J37"/>
    <mergeCell ref="A35:A37"/>
    <mergeCell ref="B26:B28"/>
    <mergeCell ref="H26:H28"/>
    <mergeCell ref="I26:J28"/>
    <mergeCell ref="A26:A28"/>
    <mergeCell ref="B29:B31"/>
    <mergeCell ref="H29:H31"/>
    <mergeCell ref="I29:J31"/>
    <mergeCell ref="A29:A31"/>
    <mergeCell ref="A4:K4"/>
    <mergeCell ref="B41:B43"/>
    <mergeCell ref="H41:H43"/>
    <mergeCell ref="I41:J43"/>
    <mergeCell ref="A41:A43"/>
    <mergeCell ref="B32:B34"/>
    <mergeCell ref="H32:H34"/>
    <mergeCell ref="I32:J34"/>
    <mergeCell ref="A32:A34"/>
    <mergeCell ref="H35:H37"/>
    <mergeCell ref="B44:B46"/>
    <mergeCell ref="H44:H46"/>
    <mergeCell ref="I44:J46"/>
    <mergeCell ref="A44:A46"/>
    <mergeCell ref="B35:B37"/>
    <mergeCell ref="K16:K18"/>
    <mergeCell ref="B38:B40"/>
    <mergeCell ref="H38:H40"/>
    <mergeCell ref="I38:J40"/>
    <mergeCell ref="A38:A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A8">
      <selection activeCell="B22" sqref="B22:B24"/>
    </sheetView>
  </sheetViews>
  <sheetFormatPr defaultColWidth="9.140625" defaultRowHeight="15"/>
  <cols>
    <col min="1" max="1" width="6.421875" style="0" customWidth="1"/>
    <col min="2" max="2" width="28.7109375" style="0" customWidth="1"/>
    <col min="3" max="3" width="10.421875" style="0" customWidth="1"/>
    <col min="4" max="4" width="9.57421875" style="0" customWidth="1"/>
    <col min="5" max="5" width="12.57421875" style="0" customWidth="1"/>
    <col min="6" max="7" width="0" style="0" hidden="1" customWidth="1"/>
    <col min="9" max="9" width="6.8515625" style="0" customWidth="1"/>
    <col min="10" max="10" width="4.421875" style="0" hidden="1" customWidth="1"/>
    <col min="11" max="11" width="5.28125" style="0" hidden="1" customWidth="1"/>
    <col min="12" max="13" width="9.140625" style="0" hidden="1" customWidth="1"/>
    <col min="14" max="14" width="11.140625" style="0" customWidth="1"/>
    <col min="15" max="15" width="17.8515625" style="0" customWidth="1"/>
    <col min="16" max="19" width="0" style="0" hidden="1" customWidth="1"/>
    <col min="20" max="20" width="21.7109375" style="0" customWidth="1"/>
    <col min="21" max="21" width="26.28125" style="0" customWidth="1"/>
  </cols>
  <sheetData>
    <row r="1" spans="1:21" ht="15">
      <c r="A1" s="181" t="s">
        <v>79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</row>
    <row r="2" spans="1:21" ht="15">
      <c r="A2" s="181" t="s">
        <v>117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</row>
    <row r="3" spans="1:21" ht="15">
      <c r="A3" s="43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ht="18.75">
      <c r="E4" s="82" t="s">
        <v>80</v>
      </c>
    </row>
    <row r="5" spans="1:21" ht="38.25" customHeight="1">
      <c r="A5" s="395" t="s">
        <v>0</v>
      </c>
      <c r="B5" s="251" t="s">
        <v>22</v>
      </c>
      <c r="C5" s="251" t="s">
        <v>2</v>
      </c>
      <c r="D5" s="251" t="s">
        <v>93</v>
      </c>
      <c r="E5" s="395" t="s">
        <v>5</v>
      </c>
      <c r="F5" s="395"/>
      <c r="G5" s="395"/>
      <c r="H5" s="395"/>
      <c r="I5" s="395"/>
      <c r="J5" s="395"/>
      <c r="K5" s="395"/>
      <c r="L5" s="395"/>
      <c r="M5" s="395"/>
      <c r="N5" s="395"/>
      <c r="O5" s="395" t="s">
        <v>26</v>
      </c>
      <c r="P5" s="79"/>
      <c r="Q5" s="79"/>
      <c r="R5" s="79"/>
      <c r="S5" s="79"/>
      <c r="T5" s="251" t="s">
        <v>94</v>
      </c>
      <c r="U5" s="251" t="s">
        <v>95</v>
      </c>
    </row>
    <row r="6" spans="1:21" ht="20.25" customHeight="1">
      <c r="A6" s="395"/>
      <c r="B6" s="252"/>
      <c r="C6" s="252"/>
      <c r="D6" s="252"/>
      <c r="E6" s="395" t="s">
        <v>25</v>
      </c>
      <c r="F6" s="395" t="s">
        <v>96</v>
      </c>
      <c r="G6" s="395"/>
      <c r="H6" s="395"/>
      <c r="I6" s="395"/>
      <c r="J6" s="395"/>
      <c r="K6" s="395"/>
      <c r="L6" s="395"/>
      <c r="M6" s="395"/>
      <c r="N6" s="395"/>
      <c r="O6" s="395"/>
      <c r="P6" s="79" t="s">
        <v>97</v>
      </c>
      <c r="Q6" s="79"/>
      <c r="R6" s="79"/>
      <c r="S6" s="79"/>
      <c r="T6" s="252"/>
      <c r="U6" s="252"/>
    </row>
    <row r="7" spans="1:21" ht="38.25">
      <c r="A7" s="395"/>
      <c r="B7" s="396"/>
      <c r="C7" s="396"/>
      <c r="D7" s="396"/>
      <c r="E7" s="395"/>
      <c r="F7" s="395" t="s">
        <v>27</v>
      </c>
      <c r="G7" s="395"/>
      <c r="H7" s="395"/>
      <c r="I7" s="395"/>
      <c r="J7" s="395"/>
      <c r="K7" s="395"/>
      <c r="L7" s="395"/>
      <c r="M7" s="395"/>
      <c r="N7" s="78" t="s">
        <v>28</v>
      </c>
      <c r="O7" s="395"/>
      <c r="P7" s="80"/>
      <c r="Q7" s="80"/>
      <c r="R7" s="80"/>
      <c r="S7" s="80"/>
      <c r="T7" s="396"/>
      <c r="U7" s="396"/>
    </row>
    <row r="8" spans="1:21" ht="15">
      <c r="A8" s="83">
        <v>1</v>
      </c>
      <c r="B8" s="83">
        <v>2</v>
      </c>
      <c r="C8" s="83">
        <v>3</v>
      </c>
      <c r="D8" s="83">
        <v>4</v>
      </c>
      <c r="E8" s="83">
        <v>5</v>
      </c>
      <c r="F8" s="397">
        <v>6</v>
      </c>
      <c r="G8" s="397"/>
      <c r="H8" s="397"/>
      <c r="I8" s="397"/>
      <c r="J8" s="397"/>
      <c r="K8" s="397"/>
      <c r="L8" s="397"/>
      <c r="M8" s="397"/>
      <c r="N8" s="83">
        <v>7</v>
      </c>
      <c r="O8" s="83">
        <v>8</v>
      </c>
      <c r="P8" s="398">
        <v>9</v>
      </c>
      <c r="Q8" s="399"/>
      <c r="R8" s="399"/>
      <c r="S8" s="399"/>
      <c r="T8" s="400"/>
      <c r="U8" s="83">
        <v>10</v>
      </c>
    </row>
    <row r="9" spans="1:21" ht="18.75">
      <c r="A9" s="401" t="s">
        <v>116</v>
      </c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</row>
    <row r="10" spans="1:21" s="84" customFormat="1" ht="27.75" customHeight="1">
      <c r="A10" s="402" t="s">
        <v>134</v>
      </c>
      <c r="B10" s="402"/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</row>
    <row r="11" spans="1:21" ht="26.25" customHeight="1">
      <c r="A11" s="403" t="s">
        <v>135</v>
      </c>
      <c r="B11" s="404"/>
      <c r="C11" s="404"/>
      <c r="D11" s="404"/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293"/>
    </row>
    <row r="12" spans="1:21" ht="25.5">
      <c r="A12" s="251" t="s">
        <v>11</v>
      </c>
      <c r="B12" s="405" t="s">
        <v>98</v>
      </c>
      <c r="C12" s="78">
        <v>2017</v>
      </c>
      <c r="D12" s="78">
        <v>25</v>
      </c>
      <c r="E12" s="79"/>
      <c r="F12" s="79"/>
      <c r="G12" s="79"/>
      <c r="H12" s="408" t="s">
        <v>45</v>
      </c>
      <c r="I12" s="317"/>
      <c r="J12" s="79"/>
      <c r="K12" s="79"/>
      <c r="L12" s="79"/>
      <c r="M12" s="79"/>
      <c r="N12" s="78">
        <f>D12</f>
        <v>25</v>
      </c>
      <c r="O12" s="79"/>
      <c r="P12" s="79"/>
      <c r="Q12" s="79" t="s">
        <v>99</v>
      </c>
      <c r="R12" s="79"/>
      <c r="S12" s="79"/>
      <c r="T12" s="251" t="s">
        <v>38</v>
      </c>
      <c r="U12" s="261" t="s">
        <v>100</v>
      </c>
    </row>
    <row r="13" spans="1:21" ht="15">
      <c r="A13" s="252"/>
      <c r="B13" s="406"/>
      <c r="C13" s="78">
        <v>2018</v>
      </c>
      <c r="D13" s="78">
        <v>25</v>
      </c>
      <c r="E13" s="79"/>
      <c r="F13" s="79"/>
      <c r="G13" s="79"/>
      <c r="H13" s="409"/>
      <c r="I13" s="410"/>
      <c r="J13" s="79"/>
      <c r="K13" s="79"/>
      <c r="L13" s="79"/>
      <c r="M13" s="79"/>
      <c r="N13" s="78">
        <f>D13</f>
        <v>25</v>
      </c>
      <c r="O13" s="79"/>
      <c r="P13" s="79"/>
      <c r="Q13" s="80"/>
      <c r="R13" s="80"/>
      <c r="S13" s="80"/>
      <c r="T13" s="252"/>
      <c r="U13" s="261"/>
    </row>
    <row r="14" spans="1:21" ht="15">
      <c r="A14" s="396"/>
      <c r="B14" s="407"/>
      <c r="C14" s="78">
        <v>2019</v>
      </c>
      <c r="D14" s="78">
        <v>25</v>
      </c>
      <c r="E14" s="79"/>
      <c r="F14" s="85"/>
      <c r="G14" s="411"/>
      <c r="H14" s="412"/>
      <c r="I14" s="412"/>
      <c r="J14" s="412"/>
      <c r="K14" s="412"/>
      <c r="L14" s="412"/>
      <c r="M14" s="413"/>
      <c r="N14" s="78">
        <f>D14</f>
        <v>25</v>
      </c>
      <c r="O14" s="79"/>
      <c r="P14" s="79"/>
      <c r="Q14" s="80"/>
      <c r="R14" s="80"/>
      <c r="S14" s="80"/>
      <c r="T14" s="396"/>
      <c r="U14" s="261"/>
    </row>
    <row r="15" spans="1:21" ht="24" customHeight="1">
      <c r="A15" s="251">
        <v>2</v>
      </c>
      <c r="B15" s="405" t="s">
        <v>101</v>
      </c>
      <c r="C15" s="251">
        <v>2017</v>
      </c>
      <c r="D15" s="395">
        <f>N15</f>
        <v>120</v>
      </c>
      <c r="E15" s="395"/>
      <c r="F15" s="395"/>
      <c r="G15" s="395"/>
      <c r="H15" s="414"/>
      <c r="I15" s="415"/>
      <c r="J15" s="23"/>
      <c r="K15" s="23"/>
      <c r="L15" s="23"/>
      <c r="M15" s="23"/>
      <c r="N15" s="395">
        <v>120</v>
      </c>
      <c r="O15" s="251"/>
      <c r="P15" s="79"/>
      <c r="Q15" s="79"/>
      <c r="R15" s="416" t="s">
        <v>38</v>
      </c>
      <c r="S15" s="417"/>
      <c r="T15" s="418"/>
      <c r="U15" s="261" t="s">
        <v>102</v>
      </c>
    </row>
    <row r="16" spans="1:21" ht="25.5" customHeight="1" hidden="1">
      <c r="A16" s="252"/>
      <c r="B16" s="406"/>
      <c r="C16" s="396"/>
      <c r="D16" s="395"/>
      <c r="E16" s="395"/>
      <c r="F16" s="395"/>
      <c r="G16" s="395"/>
      <c r="H16" s="86"/>
      <c r="I16" s="87"/>
      <c r="J16" s="23"/>
      <c r="K16" s="23"/>
      <c r="L16" s="23"/>
      <c r="M16" s="23"/>
      <c r="N16" s="395"/>
      <c r="O16" s="396"/>
      <c r="P16" s="79"/>
      <c r="Q16" s="79"/>
      <c r="R16" s="419"/>
      <c r="S16" s="324"/>
      <c r="T16" s="420"/>
      <c r="U16" s="261"/>
    </row>
    <row r="17" spans="1:21" ht="15">
      <c r="A17" s="252"/>
      <c r="B17" s="406"/>
      <c r="C17" s="78">
        <v>2018</v>
      </c>
      <c r="D17" s="78">
        <f>N17</f>
        <v>120</v>
      </c>
      <c r="E17" s="395"/>
      <c r="F17" s="395"/>
      <c r="G17" s="395"/>
      <c r="H17" s="411"/>
      <c r="I17" s="413"/>
      <c r="J17" s="23"/>
      <c r="K17" s="23"/>
      <c r="L17" s="23"/>
      <c r="M17" s="23"/>
      <c r="N17" s="78">
        <v>120</v>
      </c>
      <c r="O17" s="79"/>
      <c r="P17" s="79"/>
      <c r="Q17" s="79"/>
      <c r="R17" s="419"/>
      <c r="S17" s="324"/>
      <c r="T17" s="420"/>
      <c r="U17" s="261"/>
    </row>
    <row r="18" spans="1:21" ht="24.75" customHeight="1">
      <c r="A18" s="396"/>
      <c r="B18" s="407"/>
      <c r="C18" s="78">
        <v>2019</v>
      </c>
      <c r="D18" s="78">
        <f>N18</f>
        <v>120</v>
      </c>
      <c r="E18" s="395"/>
      <c r="F18" s="395"/>
      <c r="G18" s="395"/>
      <c r="H18" s="411"/>
      <c r="I18" s="413"/>
      <c r="J18" s="23"/>
      <c r="K18" s="23"/>
      <c r="L18" s="23"/>
      <c r="M18" s="23"/>
      <c r="N18" s="78">
        <v>120</v>
      </c>
      <c r="O18" s="79"/>
      <c r="P18" s="79"/>
      <c r="Q18" s="79"/>
      <c r="R18" s="409"/>
      <c r="S18" s="421"/>
      <c r="T18" s="410"/>
      <c r="U18" s="261"/>
    </row>
    <row r="19" spans="1:21" ht="15">
      <c r="A19" s="251">
        <v>3</v>
      </c>
      <c r="B19" s="405" t="s">
        <v>103</v>
      </c>
      <c r="C19" s="24">
        <v>2017</v>
      </c>
      <c r="D19" s="24">
        <f>N19</f>
        <v>40</v>
      </c>
      <c r="E19" s="88"/>
      <c r="F19" s="88"/>
      <c r="G19" s="88"/>
      <c r="H19" s="422"/>
      <c r="I19" s="423"/>
      <c r="J19" s="89"/>
      <c r="K19" s="89"/>
      <c r="L19" s="89"/>
      <c r="M19" s="90"/>
      <c r="N19" s="24">
        <v>40</v>
      </c>
      <c r="O19" s="79"/>
      <c r="P19" s="79"/>
      <c r="Q19" s="79"/>
      <c r="R19" s="79"/>
      <c r="S19" s="416" t="s">
        <v>38</v>
      </c>
      <c r="T19" s="418"/>
      <c r="U19" s="261" t="s">
        <v>104</v>
      </c>
    </row>
    <row r="20" spans="1:21" ht="21" customHeight="1">
      <c r="A20" s="252"/>
      <c r="B20" s="406"/>
      <c r="C20" s="24">
        <v>2018</v>
      </c>
      <c r="D20" s="24">
        <v>40</v>
      </c>
      <c r="E20" s="88"/>
      <c r="F20" s="88"/>
      <c r="G20" s="88"/>
      <c r="H20" s="422"/>
      <c r="I20" s="423"/>
      <c r="J20" s="91"/>
      <c r="K20" s="91"/>
      <c r="L20" s="91"/>
      <c r="M20" s="92"/>
      <c r="N20" s="24">
        <v>40</v>
      </c>
      <c r="O20" s="79"/>
      <c r="P20" s="79"/>
      <c r="Q20" s="79"/>
      <c r="R20" s="79"/>
      <c r="S20" s="419"/>
      <c r="T20" s="420"/>
      <c r="U20" s="261"/>
    </row>
    <row r="21" spans="1:21" ht="15">
      <c r="A21" s="396"/>
      <c r="B21" s="407"/>
      <c r="C21" s="24">
        <v>2019</v>
      </c>
      <c r="D21" s="24">
        <f>N21</f>
        <v>40</v>
      </c>
      <c r="E21" s="88"/>
      <c r="F21" s="93"/>
      <c r="G21" s="93"/>
      <c r="H21" s="424"/>
      <c r="I21" s="424"/>
      <c r="J21" s="94"/>
      <c r="K21" s="94"/>
      <c r="L21" s="94"/>
      <c r="M21" s="95"/>
      <c r="N21" s="24">
        <v>40</v>
      </c>
      <c r="O21" s="79"/>
      <c r="P21" s="79"/>
      <c r="Q21" s="79"/>
      <c r="R21" s="79"/>
      <c r="S21" s="409"/>
      <c r="T21" s="410"/>
      <c r="U21" s="261"/>
    </row>
    <row r="22" spans="1:21" ht="28.5" customHeight="1">
      <c r="A22" s="251" t="s">
        <v>54</v>
      </c>
      <c r="B22" s="425" t="s">
        <v>105</v>
      </c>
      <c r="C22" s="78">
        <v>2017</v>
      </c>
      <c r="D22" s="78">
        <v>163.5</v>
      </c>
      <c r="E22" s="79"/>
      <c r="F22" s="96"/>
      <c r="G22" s="96"/>
      <c r="H22" s="428"/>
      <c r="I22" s="317"/>
      <c r="J22" s="395"/>
      <c r="K22" s="395"/>
      <c r="L22" s="395"/>
      <c r="M22" s="395"/>
      <c r="N22" s="78">
        <v>163.5</v>
      </c>
      <c r="O22" s="79"/>
      <c r="P22" s="79"/>
      <c r="Q22" s="79"/>
      <c r="R22" s="79"/>
      <c r="S22" s="79"/>
      <c r="T22" s="251" t="s">
        <v>38</v>
      </c>
      <c r="U22" s="405" t="s">
        <v>106</v>
      </c>
    </row>
    <row r="23" spans="1:21" ht="15">
      <c r="A23" s="252"/>
      <c r="B23" s="426"/>
      <c r="C23" s="78">
        <v>2018</v>
      </c>
      <c r="D23" s="78">
        <v>163.5</v>
      </c>
      <c r="E23" s="79"/>
      <c r="F23" s="96"/>
      <c r="G23" s="96"/>
      <c r="H23" s="428"/>
      <c r="I23" s="317"/>
      <c r="J23" s="395"/>
      <c r="K23" s="395"/>
      <c r="L23" s="395"/>
      <c r="M23" s="395"/>
      <c r="N23" s="78">
        <v>163.5</v>
      </c>
      <c r="O23" s="79"/>
      <c r="P23" s="79"/>
      <c r="Q23" s="79"/>
      <c r="R23" s="79"/>
      <c r="S23" s="79"/>
      <c r="T23" s="252"/>
      <c r="U23" s="406"/>
    </row>
    <row r="24" spans="1:21" ht="18.75" customHeight="1">
      <c r="A24" s="396"/>
      <c r="B24" s="427"/>
      <c r="C24" s="78">
        <v>2019</v>
      </c>
      <c r="D24" s="78">
        <v>163.5</v>
      </c>
      <c r="E24" s="79"/>
      <c r="F24" s="96"/>
      <c r="G24" s="96"/>
      <c r="H24" s="428"/>
      <c r="I24" s="317"/>
      <c r="J24" s="395"/>
      <c r="K24" s="395"/>
      <c r="L24" s="395"/>
      <c r="M24" s="395"/>
      <c r="N24" s="78">
        <v>163.5</v>
      </c>
      <c r="O24" s="79"/>
      <c r="P24" s="79"/>
      <c r="Q24" s="79"/>
      <c r="R24" s="79"/>
      <c r="S24" s="79"/>
      <c r="T24" s="396"/>
      <c r="U24" s="407"/>
    </row>
    <row r="25" spans="1:21" ht="16.5" customHeight="1">
      <c r="A25" s="251" t="s">
        <v>61</v>
      </c>
      <c r="B25" s="405" t="s">
        <v>107</v>
      </c>
      <c r="C25" s="78">
        <v>2017</v>
      </c>
      <c r="D25" s="78">
        <v>10</v>
      </c>
      <c r="E25" s="79"/>
      <c r="F25" s="79"/>
      <c r="G25" s="79"/>
      <c r="H25" s="408"/>
      <c r="I25" s="317"/>
      <c r="J25" s="85"/>
      <c r="K25" s="395"/>
      <c r="L25" s="395"/>
      <c r="M25" s="395"/>
      <c r="N25" s="78">
        <v>10</v>
      </c>
      <c r="O25" s="395"/>
      <c r="P25" s="395"/>
      <c r="Q25" s="395"/>
      <c r="R25" s="395"/>
      <c r="S25" s="395"/>
      <c r="T25" s="251" t="s">
        <v>38</v>
      </c>
      <c r="U25" s="405" t="s">
        <v>108</v>
      </c>
    </row>
    <row r="26" spans="1:21" ht="15">
      <c r="A26" s="252"/>
      <c r="B26" s="406"/>
      <c r="C26" s="78">
        <v>2018</v>
      </c>
      <c r="D26" s="78">
        <v>10</v>
      </c>
      <c r="E26" s="79"/>
      <c r="F26" s="79"/>
      <c r="G26" s="79"/>
      <c r="H26" s="408"/>
      <c r="I26" s="317"/>
      <c r="J26" s="85"/>
      <c r="K26" s="395"/>
      <c r="L26" s="395"/>
      <c r="M26" s="395"/>
      <c r="N26" s="78">
        <v>10</v>
      </c>
      <c r="O26" s="395"/>
      <c r="P26" s="395"/>
      <c r="Q26" s="395"/>
      <c r="R26" s="395"/>
      <c r="S26" s="395"/>
      <c r="T26" s="252"/>
      <c r="U26" s="406"/>
    </row>
    <row r="27" spans="1:21" ht="21" customHeight="1">
      <c r="A27" s="396"/>
      <c r="B27" s="407"/>
      <c r="C27" s="78">
        <v>2019</v>
      </c>
      <c r="D27" s="78">
        <v>10</v>
      </c>
      <c r="E27" s="79"/>
      <c r="F27" s="79"/>
      <c r="G27" s="79"/>
      <c r="H27" s="408"/>
      <c r="I27" s="317"/>
      <c r="J27" s="85"/>
      <c r="K27" s="79"/>
      <c r="L27" s="79"/>
      <c r="M27" s="79"/>
      <c r="N27" s="78">
        <v>10</v>
      </c>
      <c r="O27" s="395"/>
      <c r="P27" s="395"/>
      <c r="Q27" s="395"/>
      <c r="R27" s="395"/>
      <c r="S27" s="395"/>
      <c r="T27" s="396"/>
      <c r="U27" s="407"/>
    </row>
    <row r="28" spans="1:21" ht="18.75" customHeight="1">
      <c r="A28" s="77"/>
      <c r="B28" s="429" t="s">
        <v>109</v>
      </c>
      <c r="C28" s="26">
        <v>2017</v>
      </c>
      <c r="D28" s="26">
        <f>SUM(E28:N28)</f>
        <v>358.5</v>
      </c>
      <c r="E28" s="36"/>
      <c r="F28" s="97"/>
      <c r="G28" s="97"/>
      <c r="H28" s="430"/>
      <c r="I28" s="430"/>
      <c r="J28" s="97"/>
      <c r="K28" s="97"/>
      <c r="L28" s="98"/>
      <c r="M28" s="36"/>
      <c r="N28" s="26">
        <f>SUM(N12+N15+N19+N22+N25)</f>
        <v>358.5</v>
      </c>
      <c r="O28" s="78"/>
      <c r="P28" s="78"/>
      <c r="Q28" s="78"/>
      <c r="R28" s="78"/>
      <c r="S28" s="78"/>
      <c r="T28" s="77"/>
      <c r="U28" s="76"/>
    </row>
    <row r="29" spans="1:21" ht="18.75" customHeight="1">
      <c r="A29" s="77"/>
      <c r="B29" s="277"/>
      <c r="C29" s="26">
        <v>2018</v>
      </c>
      <c r="D29" s="26">
        <f>SUM(E29:N29)</f>
        <v>358.5</v>
      </c>
      <c r="E29" s="36"/>
      <c r="F29" s="97"/>
      <c r="G29" s="97"/>
      <c r="H29" s="430"/>
      <c r="I29" s="430"/>
      <c r="J29" s="97"/>
      <c r="K29" s="97"/>
      <c r="L29" s="98"/>
      <c r="M29" s="36"/>
      <c r="N29" s="26">
        <f>SUM(N13+N17+N20+N23+N26)</f>
        <v>358.5</v>
      </c>
      <c r="O29" s="78"/>
      <c r="P29" s="78"/>
      <c r="Q29" s="78"/>
      <c r="R29" s="78"/>
      <c r="S29" s="78"/>
      <c r="T29" s="77"/>
      <c r="U29" s="76"/>
    </row>
    <row r="30" spans="1:21" ht="18.75" customHeight="1">
      <c r="A30" s="77"/>
      <c r="B30" s="277"/>
      <c r="C30" s="26">
        <v>2019</v>
      </c>
      <c r="D30" s="26">
        <f>SUM(E30:N30)</f>
        <v>358.5</v>
      </c>
      <c r="E30" s="36"/>
      <c r="F30" s="97"/>
      <c r="G30" s="97"/>
      <c r="H30" s="430"/>
      <c r="I30" s="430"/>
      <c r="J30" s="97"/>
      <c r="K30" s="97"/>
      <c r="L30" s="98"/>
      <c r="M30" s="36"/>
      <c r="N30" s="26">
        <f>SUM(N14+N18+N21+N24+N27)</f>
        <v>358.5</v>
      </c>
      <c r="O30" s="78"/>
      <c r="P30" s="78"/>
      <c r="Q30" s="78"/>
      <c r="R30" s="78"/>
      <c r="S30" s="78"/>
      <c r="T30" s="77"/>
      <c r="U30" s="76"/>
    </row>
    <row r="31" spans="1:21" ht="24" customHeight="1">
      <c r="A31" s="23"/>
      <c r="B31" s="307"/>
      <c r="C31" s="99" t="s">
        <v>138</v>
      </c>
      <c r="D31" s="26">
        <f>SUM(D28:D30)</f>
        <v>1075.5</v>
      </c>
      <c r="E31" s="102">
        <f>SUM(E28:E30)</f>
        <v>0</v>
      </c>
      <c r="F31" s="100"/>
      <c r="G31" s="100"/>
      <c r="H31" s="431">
        <f>SUM(E28:E30)</f>
        <v>0</v>
      </c>
      <c r="I31" s="431"/>
      <c r="J31" s="100"/>
      <c r="K31" s="100"/>
      <c r="L31" s="101"/>
      <c r="M31" s="26">
        <v>430</v>
      </c>
      <c r="N31" s="102">
        <f>SUM(N28:N30)</f>
        <v>1075.5</v>
      </c>
      <c r="O31" s="432"/>
      <c r="P31" s="432"/>
      <c r="Q31" s="432"/>
      <c r="R31" s="432"/>
      <c r="S31" s="432"/>
      <c r="T31" s="103"/>
      <c r="U31" s="99"/>
    </row>
  </sheetData>
  <sheetProtection/>
  <mergeCells count="72">
    <mergeCell ref="B28:B31"/>
    <mergeCell ref="H28:I28"/>
    <mergeCell ref="H29:I29"/>
    <mergeCell ref="H30:I30"/>
    <mergeCell ref="H31:I31"/>
    <mergeCell ref="U25:U27"/>
    <mergeCell ref="O31:S31"/>
    <mergeCell ref="H26:I26"/>
    <mergeCell ref="K26:M26"/>
    <mergeCell ref="H27:I27"/>
    <mergeCell ref="T25:T27"/>
    <mergeCell ref="J23:M23"/>
    <mergeCell ref="H24:I24"/>
    <mergeCell ref="J24:M24"/>
    <mergeCell ref="A25:A27"/>
    <mergeCell ref="B25:B27"/>
    <mergeCell ref="H25:I25"/>
    <mergeCell ref="K25:M25"/>
    <mergeCell ref="O25:S27"/>
    <mergeCell ref="A22:A24"/>
    <mergeCell ref="B22:B24"/>
    <mergeCell ref="H22:I22"/>
    <mergeCell ref="J22:M22"/>
    <mergeCell ref="T22:T24"/>
    <mergeCell ref="U22:U24"/>
    <mergeCell ref="H23:I23"/>
    <mergeCell ref="A19:A21"/>
    <mergeCell ref="B19:B21"/>
    <mergeCell ref="H19:I19"/>
    <mergeCell ref="S19:T21"/>
    <mergeCell ref="U19:U21"/>
    <mergeCell ref="H20:I20"/>
    <mergeCell ref="H21:I21"/>
    <mergeCell ref="N15:N16"/>
    <mergeCell ref="O15:O16"/>
    <mergeCell ref="R15:T18"/>
    <mergeCell ref="U15:U18"/>
    <mergeCell ref="E17:G17"/>
    <mergeCell ref="H17:I17"/>
    <mergeCell ref="E18:G18"/>
    <mergeCell ref="H18:I18"/>
    <mergeCell ref="A15:A18"/>
    <mergeCell ref="B15:B18"/>
    <mergeCell ref="C15:C16"/>
    <mergeCell ref="D15:D16"/>
    <mergeCell ref="E15:G16"/>
    <mergeCell ref="H15:I15"/>
    <mergeCell ref="A10:U10"/>
    <mergeCell ref="A11:U11"/>
    <mergeCell ref="A12:A14"/>
    <mergeCell ref="B12:B14"/>
    <mergeCell ref="H12:I12"/>
    <mergeCell ref="T12:T14"/>
    <mergeCell ref="U12:U14"/>
    <mergeCell ref="H13:I13"/>
    <mergeCell ref="G14:M14"/>
    <mergeCell ref="E6:E7"/>
    <mergeCell ref="F6:N6"/>
    <mergeCell ref="F7:M7"/>
    <mergeCell ref="F8:M8"/>
    <mergeCell ref="P8:T8"/>
    <mergeCell ref="A9:U9"/>
    <mergeCell ref="A1:U1"/>
    <mergeCell ref="A2:U2"/>
    <mergeCell ref="A5:A7"/>
    <mergeCell ref="B5:B7"/>
    <mergeCell ref="C5:C7"/>
    <mergeCell ref="D5:D7"/>
    <mergeCell ref="E5:N5"/>
    <mergeCell ref="O5:O7"/>
    <mergeCell ref="T5:T7"/>
    <mergeCell ref="U5:U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a28</cp:lastModifiedBy>
  <cp:lastPrinted>2017-04-05T07:59:48Z</cp:lastPrinted>
  <dcterms:created xsi:type="dcterms:W3CDTF">2014-10-21T12:29:03Z</dcterms:created>
  <dcterms:modified xsi:type="dcterms:W3CDTF">2017-04-07T10:07:01Z</dcterms:modified>
  <cp:category/>
  <cp:version/>
  <cp:contentType/>
  <cp:contentStatus/>
</cp:coreProperties>
</file>