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3955" windowHeight="9600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'Лист1'!$A$1:$X$28</definedName>
  </definedNames>
  <calcPr fullCalcOnLoad="1"/>
</workbook>
</file>

<file path=xl/sharedStrings.xml><?xml version="1.0" encoding="utf-8"?>
<sst xmlns="http://schemas.openxmlformats.org/spreadsheetml/2006/main" count="61" uniqueCount="43">
  <si>
    <t>№ п/п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</si>
  <si>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</si>
  <si>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</si>
  <si>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</si>
  <si>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</si>
  <si>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</si>
  <si>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</si>
  <si>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</si>
  <si>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</si>
  <si>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</si>
  <si>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</si>
  <si>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</si>
  <si>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</si>
  <si>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</si>
  <si>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</si>
  <si>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</si>
  <si>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</si>
  <si>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</si>
  <si>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 xml:space="preserve"> реализации региональной программы капитального ремонта общего имущества в многоквартирных домах </t>
  </si>
  <si>
    <t>Адрес многоквартирного дома</t>
  </si>
  <si>
    <t>строительный контроль</t>
  </si>
  <si>
    <t>изготовление проектно-сметной документации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</si>
  <si>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</si>
  <si>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</si>
  <si>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</si>
  <si>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</si>
  <si>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</si>
  <si>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</si>
  <si>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Итого по городу Радужный по 2018 году</t>
  </si>
  <si>
    <t>г Радужный кв-л 9-й д.4</t>
  </si>
  <si>
    <t>г Радужный кв-л 9-й д.6/1</t>
  </si>
  <si>
    <t>г Радужный кв-л 9-й д.6/2</t>
  </si>
  <si>
    <t>г Радужный кв-л 9-й д.8</t>
  </si>
  <si>
    <t>на территории муниципального образования ЗАТО г. Радужный Владимирской области   на 2018  год</t>
  </si>
  <si>
    <t>г Радужный кв-л 1-й д.10</t>
  </si>
  <si>
    <t>г Радужный кв-л 3-й д.11</t>
  </si>
  <si>
    <t>г Радужный кв-л 1-й д.6</t>
  </si>
  <si>
    <t>г Радужный кв-л 3-й д.17</t>
  </si>
  <si>
    <t>Краткосрочный план</t>
  </si>
  <si>
    <t>Приложение</t>
  </si>
  <si>
    <t>Председатель МКУ "ГКМХ"                                                                                                                                                                                                    В.А. Попов</t>
  </si>
  <si>
    <t>Зам. главы администрации города по городскому хозяйству                                                                                                                                                      А.В. Колуков</t>
  </si>
  <si>
    <r>
      <t xml:space="preserve">к    </t>
    </r>
    <r>
      <rPr>
        <u val="single"/>
        <sz val="14"/>
        <color indexed="8"/>
        <rFont val="Times New Roman"/>
        <family val="1"/>
      </rPr>
      <t xml:space="preserve"> постановлению администрации ЗАТО г. Радужный Владимирской области  от_17.08.2017 № 1248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</si>
</sst>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,##0.000"/>
    <numFmt numFmtId="167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56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9" fillId="0" borderId="10" xfId="0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right"/>
    </xf>
    <xf numFmtId="4" fontId="49" fillId="0" borderId="10" xfId="0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0" xfId="0" applyNumberFormat="1" applyFont="1" applyFill="1" applyAlignment="1">
      <alignment/>
    </xf>
    <xf numFmtId="4" fontId="54" fillId="0" borderId="0" xfId="0" applyNumberFormat="1" applyFont="1" applyBorder="1" applyAlignment="1">
      <alignment/>
    </xf>
    <xf numFmtId="4" fontId="54" fillId="0" borderId="11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49" fillId="0" borderId="0" xfId="0" applyFont="1" applyAlignment="1">
      <alignment horizontal="center"/>
    </xf>
    <xf numFmtId="0" fontId="58" fillId="33" borderId="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/>
    </xf>
    <xf numFmtId="0" fontId="48" fillId="0" borderId="10" xfId="0" applyFont="1" applyBorder="1" applyAlignment="1">
      <alignment horizontal="left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view="pageBreakPreview" zoomScale="60" workbookViewId="0" topLeftCell="A1">
      <selection activeCell="T24" sqref="T24"/>
    </sheetView>
  </sheetViews>
  <sheetFormatPr defaultColWidth="9.140625" defaultRowHeight="15"/>
  <cols>
    <col min="1" max="1" width="9.7109375" style="0" customWidth="1"/>
    <col min="2" max="2" width="45.8515625" style="0" customWidth="1"/>
    <col min="3" max="3" width="21.57421875" style="0" customWidth="1"/>
    <col min="4" max="5" width="17.7109375" style="0" customWidth="1"/>
    <col min="6" max="6" width="14.7109375" style="0" customWidth="1"/>
    <col min="7" max="7" width="17.7109375" style="0" customWidth="1"/>
    <col min="8" max="8" width="17.8515625" style="0" customWidth="1"/>
    <col min="9" max="9" width="13.28125" style="0" customWidth="1"/>
    <col min="10" max="10" width="15.00390625" style="0" customWidth="1"/>
    <col min="11" max="11" width="8.7109375" style="0" customWidth="1"/>
    <col min="12" max="12" width="12.00390625" style="0" customWidth="1"/>
    <col min="13" max="13" width="18.00390625" style="0" customWidth="1"/>
    <col min="14" max="14" width="9.8515625" style="0" customWidth="1"/>
    <col min="15" max="15" width="6.28125" style="0" customWidth="1"/>
    <col min="16" max="16" width="11.421875" style="0" customWidth="1"/>
    <col min="17" max="17" width="16.57421875" style="0" customWidth="1"/>
    <col min="18" max="18" width="10.28125" style="0" customWidth="1"/>
    <col min="19" max="19" width="9.7109375" style="0" customWidth="1"/>
    <col min="20" max="20" width="11.28125" style="0" customWidth="1"/>
    <col min="21" max="21" width="13.28125" style="0" customWidth="1"/>
    <col min="22" max="22" width="7.421875" style="0" customWidth="1"/>
    <col min="23" max="23" width="16.421875" style="0" customWidth="1"/>
    <col min="24" max="24" width="15.00390625" style="0" customWidth="1"/>
    <col min="25" max="25" width="16.140625" style="0" customWidth="1"/>
    <col min="26" max="26" width="18.8515625" style="0" customWidth="1"/>
  </cols>
  <sheetData>
    <row r="1" spans="12:18" ht="18.75">
      <c r="L1" s="34" t="s">
        <v>39</v>
      </c>
      <c r="M1" s="34"/>
      <c r="N1" s="34"/>
      <c r="O1" s="34"/>
      <c r="P1" s="34"/>
      <c r="Q1" s="34"/>
      <c r="R1" s="34"/>
    </row>
    <row r="2" spans="12:18" ht="36" customHeight="1">
      <c r="L2" s="35" t="s">
        <v>42</v>
      </c>
      <c r="M2" s="35"/>
      <c r="N2" s="35"/>
      <c r="O2" s="35"/>
      <c r="P2" s="35"/>
      <c r="Q2" s="35"/>
      <c r="R2" s="35"/>
    </row>
    <row r="3" spans="12:18" ht="65.25" customHeight="1">
      <c r="L3" s="35"/>
      <c r="M3" s="35"/>
      <c r="N3" s="35"/>
      <c r="O3" s="35"/>
      <c r="P3" s="35"/>
      <c r="Q3" s="35"/>
      <c r="R3" s="35"/>
    </row>
    <row r="4" spans="1:24" ht="39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22.5">
      <c r="A5" s="36" t="s">
        <v>38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22.5" customHeight="1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34.5" customHeight="1">
      <c r="A7" s="29" t="s">
        <v>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30" t="s">
        <v>0</v>
      </c>
      <c r="B8" s="30" t="s">
        <v>19</v>
      </c>
      <c r="C8" s="30" t="s">
        <v>1</v>
      </c>
      <c r="D8" s="30" t="s">
        <v>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">
        <v>3</v>
      </c>
      <c r="U8" s="30"/>
      <c r="V8" s="30"/>
      <c r="W8" s="30"/>
      <c r="X8" s="30"/>
    </row>
    <row r="9" spans="1:24" ht="15" customHeight="1">
      <c r="A9" s="30"/>
      <c r="B9" s="30"/>
      <c r="C9" s="30"/>
      <c r="D9" s="30" t="s">
        <v>4</v>
      </c>
      <c r="E9" s="30"/>
      <c r="F9" s="30"/>
      <c r="G9" s="30"/>
      <c r="H9" s="30"/>
      <c r="I9" s="30"/>
      <c r="J9" s="30" t="s">
        <v>5</v>
      </c>
      <c r="K9" s="30"/>
      <c r="L9" s="30" t="s">
        <v>6</v>
      </c>
      <c r="M9" s="30"/>
      <c r="N9" s="30" t="s">
        <v>7</v>
      </c>
      <c r="O9" s="30"/>
      <c r="P9" s="30" t="s">
        <v>8</v>
      </c>
      <c r="Q9" s="30"/>
      <c r="R9" s="30" t="s">
        <v>9</v>
      </c>
      <c r="S9" s="30"/>
      <c r="T9" s="30" t="s">
        <v>10</v>
      </c>
      <c r="U9" s="30" t="s">
        <v>11</v>
      </c>
      <c r="V9" s="30" t="s">
        <v>12</v>
      </c>
      <c r="W9" s="30" t="s">
        <v>13</v>
      </c>
      <c r="X9" s="30"/>
    </row>
    <row r="10" spans="1:24" ht="105" customHeight="1">
      <c r="A10" s="31"/>
      <c r="B10" s="31"/>
      <c r="C10" s="31"/>
      <c r="D10" s="4" t="s">
        <v>22</v>
      </c>
      <c r="E10" s="4" t="s">
        <v>23</v>
      </c>
      <c r="F10" s="4" t="s">
        <v>24</v>
      </c>
      <c r="G10" s="4" t="s">
        <v>25</v>
      </c>
      <c r="H10" s="4" t="s">
        <v>26</v>
      </c>
      <c r="I10" s="4" t="s">
        <v>27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" t="s">
        <v>21</v>
      </c>
      <c r="X10" s="4" t="s">
        <v>20</v>
      </c>
    </row>
    <row r="11" spans="1:24" ht="15" customHeight="1">
      <c r="A11" s="32"/>
      <c r="B11" s="32"/>
      <c r="C11" s="1" t="s">
        <v>14</v>
      </c>
      <c r="D11" s="1" t="s">
        <v>14</v>
      </c>
      <c r="E11" s="1" t="s">
        <v>14</v>
      </c>
      <c r="F11" s="1" t="s">
        <v>14</v>
      </c>
      <c r="G11" s="1" t="s">
        <v>14</v>
      </c>
      <c r="H11" s="1" t="s">
        <v>14</v>
      </c>
      <c r="I11" s="1" t="s">
        <v>14</v>
      </c>
      <c r="J11" s="1" t="s">
        <v>15</v>
      </c>
      <c r="K11" s="1" t="s">
        <v>14</v>
      </c>
      <c r="L11" s="1" t="s">
        <v>16</v>
      </c>
      <c r="M11" s="1" t="s">
        <v>14</v>
      </c>
      <c r="N11" s="1" t="s">
        <v>16</v>
      </c>
      <c r="O11" s="1" t="s">
        <v>14</v>
      </c>
      <c r="P11" s="1" t="s">
        <v>16</v>
      </c>
      <c r="Q11" s="1" t="s">
        <v>14</v>
      </c>
      <c r="R11" s="1" t="s">
        <v>17</v>
      </c>
      <c r="S11" s="1" t="s">
        <v>14</v>
      </c>
      <c r="T11" s="1" t="s">
        <v>14</v>
      </c>
      <c r="U11" s="1" t="s">
        <v>14</v>
      </c>
      <c r="V11" s="1" t="s">
        <v>14</v>
      </c>
      <c r="W11" s="1" t="s">
        <v>14</v>
      </c>
      <c r="X11" s="1" t="s">
        <v>14</v>
      </c>
    </row>
    <row r="12" spans="1:24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</row>
    <row r="13" spans="1:24" ht="15">
      <c r="A13" s="37"/>
      <c r="B13" s="3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7" ht="23.25">
      <c r="A14" s="33" t="s">
        <v>28</v>
      </c>
      <c r="B14" s="33"/>
      <c r="C14" s="12">
        <f>D14+E14++F14+G14+H14+I14+K14+M14+O14+Q14+S14+T14+U14+V14+W14+X14</f>
        <v>27110582.18</v>
      </c>
      <c r="D14" s="12">
        <f>D16+D19+D20+D21+D22+D18+D17+D15</f>
        <v>5289311.78</v>
      </c>
      <c r="E14" s="12">
        <f>E16+E19+E20+E21+E22+E18+E17+E15</f>
        <v>2866047.2600000002</v>
      </c>
      <c r="F14" s="12">
        <f aca="true" t="shared" si="0" ref="F14:M14">F16+F19+F20+F21+F22+F18+F17+F15</f>
        <v>0</v>
      </c>
      <c r="G14" s="12">
        <f t="shared" si="0"/>
        <v>7594444.6499999985</v>
      </c>
      <c r="H14" s="12">
        <f t="shared" si="0"/>
        <v>2371997.88</v>
      </c>
      <c r="I14" s="12">
        <f t="shared" si="0"/>
        <v>0</v>
      </c>
      <c r="J14" s="11">
        <f t="shared" si="0"/>
        <v>0</v>
      </c>
      <c r="K14" s="12">
        <f t="shared" si="0"/>
        <v>0</v>
      </c>
      <c r="L14" s="12">
        <f t="shared" si="0"/>
        <v>3862.6</v>
      </c>
      <c r="M14" s="12">
        <f t="shared" si="0"/>
        <v>8457200.57</v>
      </c>
      <c r="N14" s="12">
        <f aca="true" t="shared" si="1" ref="N14:X14">N16+N19+N20+N21+N22+N18+N17+N15</f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2">
        <f t="shared" si="1"/>
        <v>0</v>
      </c>
      <c r="V14" s="12">
        <f t="shared" si="1"/>
        <v>0</v>
      </c>
      <c r="W14" s="12">
        <f t="shared" si="1"/>
        <v>132895.0200000004</v>
      </c>
      <c r="X14" s="12">
        <f t="shared" si="1"/>
        <v>398685.02</v>
      </c>
      <c r="Y14" s="25">
        <f>C14*0.02</f>
        <v>542211.6436</v>
      </c>
      <c r="Z14" s="15">
        <f>W14+X14</f>
        <v>531580.0400000004</v>
      </c>
      <c r="AA14" s="15">
        <f>Y14-Z14</f>
        <v>10631.603599999566</v>
      </c>
    </row>
    <row r="15" spans="1:29" ht="23.25">
      <c r="A15" s="19">
        <v>1</v>
      </c>
      <c r="B15" s="6" t="s">
        <v>36</v>
      </c>
      <c r="C15" s="12">
        <v>2693787.15</v>
      </c>
      <c r="D15" s="23">
        <v>1264696.13</v>
      </c>
      <c r="E15" s="23">
        <v>685283.64</v>
      </c>
      <c r="F15" s="12"/>
      <c r="G15" s="23">
        <v>690988.02</v>
      </c>
      <c r="H15" s="12"/>
      <c r="I15" s="11"/>
      <c r="J15" s="17"/>
      <c r="K15" s="3"/>
      <c r="L15" s="14"/>
      <c r="M15" s="11"/>
      <c r="N15" s="3"/>
      <c r="O15" s="3"/>
      <c r="P15" s="3"/>
      <c r="Q15" s="11"/>
      <c r="R15" s="3"/>
      <c r="S15" s="3"/>
      <c r="T15" s="3"/>
      <c r="U15" s="3"/>
      <c r="V15" s="3"/>
      <c r="W15" s="11">
        <f>C15-D15-E15-G15-X15</f>
        <v>13204.83999999999</v>
      </c>
      <c r="X15" s="12">
        <v>39614.52</v>
      </c>
      <c r="Y15" s="20">
        <v>77484.51</v>
      </c>
      <c r="Z15" s="17">
        <v>2640967.79</v>
      </c>
      <c r="AA15">
        <f>Z15*0.015</f>
        <v>39614.51685</v>
      </c>
      <c r="AB15">
        <f>Z15*0.005</f>
        <v>13204.838950000001</v>
      </c>
      <c r="AC15">
        <f>AA15+AB15</f>
        <v>52819.355800000005</v>
      </c>
    </row>
    <row r="16" spans="1:29" ht="23.25">
      <c r="A16" s="5">
        <v>2</v>
      </c>
      <c r="B16" s="6" t="s">
        <v>34</v>
      </c>
      <c r="C16" s="16">
        <v>6688106.88</v>
      </c>
      <c r="D16" s="12">
        <v>1284850.5</v>
      </c>
      <c r="E16" s="12">
        <v>696204.42</v>
      </c>
      <c r="F16" s="12"/>
      <c r="G16" s="12">
        <v>2203914.73</v>
      </c>
      <c r="H16" s="12">
        <v>2371997.88</v>
      </c>
      <c r="I16" s="11"/>
      <c r="J16" s="17"/>
      <c r="K16" s="10"/>
      <c r="L16" s="13"/>
      <c r="M16" s="9"/>
      <c r="N16" s="9"/>
      <c r="O16" s="9"/>
      <c r="P16" s="13"/>
      <c r="Q16" s="11"/>
      <c r="R16" s="9"/>
      <c r="S16" s="9"/>
      <c r="T16" s="9"/>
      <c r="U16" s="9"/>
      <c r="V16" s="9"/>
      <c r="W16" s="11">
        <f>C16-D16-E16-G16-H16-X16</f>
        <v>32784.8400000001</v>
      </c>
      <c r="X16" s="12">
        <v>98354.51</v>
      </c>
      <c r="Y16" s="17">
        <v>131139.35</v>
      </c>
      <c r="Z16" s="17"/>
      <c r="AB16">
        <f>Z16*0.005</f>
        <v>0</v>
      </c>
      <c r="AC16">
        <f>AA16+AB16</f>
        <v>0</v>
      </c>
    </row>
    <row r="17" spans="1:29" ht="23.25">
      <c r="A17" s="5">
        <v>3</v>
      </c>
      <c r="B17" s="6" t="s">
        <v>35</v>
      </c>
      <c r="C17" s="16">
        <v>4238840.71</v>
      </c>
      <c r="D17" s="22">
        <v>1275872.3</v>
      </c>
      <c r="E17" s="22">
        <v>691339.54</v>
      </c>
      <c r="F17" s="12"/>
      <c r="G17" s="22">
        <v>2188514.35</v>
      </c>
      <c r="H17" s="12"/>
      <c r="I17" s="11"/>
      <c r="J17" s="17"/>
      <c r="K17" s="9"/>
      <c r="L17" s="13"/>
      <c r="M17" s="9"/>
      <c r="N17" s="9"/>
      <c r="O17" s="9"/>
      <c r="P17" s="12"/>
      <c r="Q17" s="12"/>
      <c r="R17" s="9"/>
      <c r="S17" s="9"/>
      <c r="T17" s="9"/>
      <c r="U17" s="9"/>
      <c r="V17" s="9"/>
      <c r="W17" s="11">
        <f>C17-D17-E17-G17-X17</f>
        <v>20778.63000000002</v>
      </c>
      <c r="X17" s="12">
        <v>62335.89</v>
      </c>
      <c r="Y17" s="21">
        <v>83114.52</v>
      </c>
      <c r="Z17" s="12">
        <v>4155726.19</v>
      </c>
      <c r="AA17">
        <f>Z17*0.015</f>
        <v>62335.89285</v>
      </c>
      <c r="AB17">
        <f>Z17*0.005</f>
        <v>20778.63095</v>
      </c>
      <c r="AC17">
        <f>AA17+AB17</f>
        <v>83114.5238</v>
      </c>
    </row>
    <row r="18" spans="1:29" ht="23.25">
      <c r="A18" s="5">
        <v>4</v>
      </c>
      <c r="B18" s="6" t="s">
        <v>37</v>
      </c>
      <c r="C18" s="16">
        <v>4863502.86</v>
      </c>
      <c r="D18" s="22">
        <v>1463892.85</v>
      </c>
      <c r="E18" s="22">
        <v>793219.66</v>
      </c>
      <c r="F18" s="12"/>
      <c r="G18" s="22">
        <v>2511027.55</v>
      </c>
      <c r="H18" s="12"/>
      <c r="I18" s="11"/>
      <c r="J18" s="17"/>
      <c r="K18" s="9"/>
      <c r="L18" s="13"/>
      <c r="M18" s="9"/>
      <c r="N18" s="9"/>
      <c r="O18" s="9"/>
      <c r="P18" s="12"/>
      <c r="Q18" s="12"/>
      <c r="R18" s="9"/>
      <c r="S18" s="9"/>
      <c r="T18" s="9"/>
      <c r="U18" s="9"/>
      <c r="V18" s="9"/>
      <c r="W18" s="11">
        <f>C18-D18-E18-G18-X18</f>
        <v>23840.700000000274</v>
      </c>
      <c r="X18" s="12">
        <v>71522.1</v>
      </c>
      <c r="Y18" s="21">
        <v>95362.8</v>
      </c>
      <c r="Z18" s="24">
        <v>4768140.06</v>
      </c>
      <c r="AA18">
        <f>Z18*0.015</f>
        <v>71522.10089999999</v>
      </c>
      <c r="AB18">
        <f>Z18*0.005</f>
        <v>23840.700299999997</v>
      </c>
      <c r="AC18">
        <f>AA18+AB18</f>
        <v>95362.80119999999</v>
      </c>
    </row>
    <row r="19" spans="1:25" ht="26.25">
      <c r="A19" s="7">
        <v>5</v>
      </c>
      <c r="B19" s="8" t="s">
        <v>29</v>
      </c>
      <c r="C19" s="16">
        <v>2882743.64</v>
      </c>
      <c r="D19" s="9"/>
      <c r="E19" s="9"/>
      <c r="F19" s="9"/>
      <c r="G19" s="9"/>
      <c r="H19" s="9"/>
      <c r="I19" s="9"/>
      <c r="J19" s="10"/>
      <c r="K19" s="9"/>
      <c r="L19" s="13">
        <v>1290.8</v>
      </c>
      <c r="M19" s="12">
        <v>2826219.25</v>
      </c>
      <c r="N19" s="9"/>
      <c r="O19" s="9"/>
      <c r="P19" s="9"/>
      <c r="Q19" s="9"/>
      <c r="R19" s="9"/>
      <c r="S19" s="9"/>
      <c r="T19" s="9"/>
      <c r="U19" s="9"/>
      <c r="V19" s="9"/>
      <c r="W19" s="12">
        <f>C19-M19-X19</f>
        <v>14131.10000000013</v>
      </c>
      <c r="X19" s="12">
        <v>42393.29</v>
      </c>
      <c r="Y19" s="21">
        <v>56524.39</v>
      </c>
    </row>
    <row r="20" spans="1:25" ht="26.25">
      <c r="A20" s="7">
        <v>6</v>
      </c>
      <c r="B20" s="8" t="s">
        <v>30</v>
      </c>
      <c r="C20" s="16">
        <v>1848725.74</v>
      </c>
      <c r="D20" s="9"/>
      <c r="E20" s="9"/>
      <c r="F20" s="9"/>
      <c r="G20" s="9"/>
      <c r="H20" s="9"/>
      <c r="I20" s="9"/>
      <c r="J20" s="9"/>
      <c r="K20" s="9"/>
      <c r="L20" s="13">
        <v>827.8</v>
      </c>
      <c r="M20" s="12">
        <v>1812476.22</v>
      </c>
      <c r="N20" s="9"/>
      <c r="O20" s="9"/>
      <c r="P20" s="9"/>
      <c r="Q20" s="9"/>
      <c r="R20" s="9"/>
      <c r="S20" s="9"/>
      <c r="T20" s="9"/>
      <c r="U20" s="9"/>
      <c r="V20" s="9"/>
      <c r="W20" s="12">
        <f>C20-M20-X20</f>
        <v>9062.38000000002</v>
      </c>
      <c r="X20" s="12">
        <v>27187.14</v>
      </c>
      <c r="Y20" s="15">
        <f>C20/1.02</f>
        <v>1812476.2156862745</v>
      </c>
    </row>
    <row r="21" spans="1:25" ht="26.25">
      <c r="A21" s="7">
        <v>7</v>
      </c>
      <c r="B21" s="8" t="s">
        <v>31</v>
      </c>
      <c r="C21" s="16">
        <v>1829296.03</v>
      </c>
      <c r="D21" s="9"/>
      <c r="E21" s="9"/>
      <c r="F21" s="9"/>
      <c r="G21" s="9"/>
      <c r="H21" s="9"/>
      <c r="I21" s="9"/>
      <c r="J21" s="9"/>
      <c r="K21" s="9"/>
      <c r="L21" s="13">
        <v>819.1</v>
      </c>
      <c r="M21" s="12">
        <v>1793427.48</v>
      </c>
      <c r="N21" s="9"/>
      <c r="O21" s="9"/>
      <c r="P21" s="9"/>
      <c r="Q21" s="9"/>
      <c r="R21" s="9"/>
      <c r="S21" s="9"/>
      <c r="T21" s="9"/>
      <c r="U21" s="9"/>
      <c r="V21" s="9"/>
      <c r="W21" s="12">
        <f>C21-M21-X21</f>
        <v>8967.140000000047</v>
      </c>
      <c r="X21" s="12">
        <v>26901.41</v>
      </c>
      <c r="Y21" s="15">
        <f>C21/1.02</f>
        <v>1793427.4803921569</v>
      </c>
    </row>
    <row r="22" spans="1:25" ht="26.25">
      <c r="A22" s="7">
        <v>8</v>
      </c>
      <c r="B22" s="8" t="s">
        <v>32</v>
      </c>
      <c r="C22" s="16">
        <v>2065579.17</v>
      </c>
      <c r="D22" s="9"/>
      <c r="E22" s="9"/>
      <c r="F22" s="9"/>
      <c r="G22" s="9"/>
      <c r="H22" s="9"/>
      <c r="I22" s="9"/>
      <c r="J22" s="9"/>
      <c r="K22" s="9"/>
      <c r="L22" s="13">
        <v>924.9</v>
      </c>
      <c r="M22" s="12">
        <v>2025077.62</v>
      </c>
      <c r="N22" s="9"/>
      <c r="O22" s="9"/>
      <c r="P22" s="9"/>
      <c r="Q22" s="9"/>
      <c r="R22" s="9"/>
      <c r="S22" s="9"/>
      <c r="T22" s="9"/>
      <c r="U22" s="9"/>
      <c r="V22" s="9"/>
      <c r="W22" s="12">
        <f>C22-M22-X22</f>
        <v>10125.389999999814</v>
      </c>
      <c r="X22" s="12">
        <v>30376.16</v>
      </c>
      <c r="Y22" s="15">
        <f>C22/1.02</f>
        <v>2025077.6176470588</v>
      </c>
    </row>
    <row r="23" spans="23:24" ht="15">
      <c r="W23" s="15"/>
      <c r="X23" s="15"/>
    </row>
    <row r="24" spans="1:15" ht="31.5" customHeight="1">
      <c r="A24" s="26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ht="15">
      <c r="A26" s="18"/>
    </row>
    <row r="28" spans="1:15" ht="23.25">
      <c r="A28" s="28" t="s">
        <v>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sheetProtection/>
  <mergeCells count="24">
    <mergeCell ref="A4:X4"/>
    <mergeCell ref="B8:B11"/>
    <mergeCell ref="U9:U10"/>
    <mergeCell ref="T8:X8"/>
    <mergeCell ref="J9:K10"/>
    <mergeCell ref="L1:R1"/>
    <mergeCell ref="L2:R3"/>
    <mergeCell ref="A7:X7"/>
    <mergeCell ref="A5:X5"/>
    <mergeCell ref="A13:B13"/>
    <mergeCell ref="D8:S8"/>
    <mergeCell ref="W9:X9"/>
    <mergeCell ref="L9:M10"/>
    <mergeCell ref="C8:C10"/>
    <mergeCell ref="A28:O28"/>
    <mergeCell ref="A6:X6"/>
    <mergeCell ref="V9:V10"/>
    <mergeCell ref="D9:I9"/>
    <mergeCell ref="R9:S10"/>
    <mergeCell ref="T9:T10"/>
    <mergeCell ref="N9:O10"/>
    <mergeCell ref="P9:Q10"/>
    <mergeCell ref="A8:A11"/>
    <mergeCell ref="A14:B14"/>
  </mergeCells>
  <printOptions/>
  <pageMargins left="0.31496062992125984" right="0.2362204724409449" top="0.31496062992125984" bottom="0.31496062992125984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user</cp:lastModifiedBy>
  <cp:lastPrinted>2017-08-17T04:18:10Z</cp:lastPrinted>
  <dcterms:created xsi:type="dcterms:W3CDTF">2014-10-15T08:13:19Z</dcterms:created>
  <dcterms:modified xsi:type="dcterms:W3CDTF">2017-08-17T09:38:23Z</dcterms:modified>
  <cp:category/>
  <cp:version/>
  <cp:contentType/>
  <cp:contentStatus/>
</cp:coreProperties>
</file>