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на 27.04. 2018" sheetId="1" r:id="rId1"/>
  </sheets>
  <definedNames>
    <definedName name="_xlnm.Print_Titles" localSheetId="0">'Прил.на 27.04. 2018'!$3:$8</definedName>
    <definedName name="_xlnm.Print_Area" localSheetId="0">'Прил.на 27.04. 2018'!$A$1:$P$101</definedName>
  </definedNames>
  <calcPr fullCalcOnLoad="1"/>
</workbook>
</file>

<file path=xl/sharedStrings.xml><?xml version="1.0" encoding="utf-8"?>
<sst xmlns="http://schemas.openxmlformats.org/spreadsheetml/2006/main" count="101" uniqueCount="72">
  <si>
    <t>Наименование мероприятия</t>
  </si>
  <si>
    <t>Срок  исполне-ния</t>
  </si>
  <si>
    <t>Объём финансиро-вания (тыс.руб.)</t>
  </si>
  <si>
    <t>в том числе за счёт средств</t>
  </si>
  <si>
    <t>Исполнители -ответственные за реализацию мероприятий</t>
  </si>
  <si>
    <t>Ожидаемые результаты</t>
  </si>
  <si>
    <t>МБОУ СОШ№1</t>
  </si>
  <si>
    <t>МБОУ СОШ№2</t>
  </si>
  <si>
    <t>МБОУ ДЮСШ</t>
  </si>
  <si>
    <t>МБОУ ЦВР "Лад"</t>
  </si>
  <si>
    <t>МКУ "ГКМХ"</t>
  </si>
  <si>
    <t>субсидий и иных межбюджетных трансфертов</t>
  </si>
  <si>
    <t>МБОУ ДОД ЦВР "Лад"</t>
  </si>
  <si>
    <t xml:space="preserve">МБОУ ДОД ЦВР "Лад" </t>
  </si>
  <si>
    <t>МКУ "Комитет по культуре и спорту" (отдел по молодежной политике и вопросам демографии)</t>
  </si>
  <si>
    <t>В том числе:</t>
  </si>
  <si>
    <t>Субвенции</t>
  </si>
  <si>
    <t>Субсидии, иные межбюджетные трансферты</t>
  </si>
  <si>
    <t>Собственные доходы:</t>
  </si>
  <si>
    <t>Внебюджетные средства</t>
  </si>
  <si>
    <t>Итого по подпрограмме:</t>
  </si>
  <si>
    <t>Итого по разделу 1:</t>
  </si>
  <si>
    <t>Итого по разделу 2:</t>
  </si>
  <si>
    <t>Итого по разделу 3:</t>
  </si>
  <si>
    <t>2017-2020г.г.</t>
  </si>
  <si>
    <t>Управление образования (ЦВР)</t>
  </si>
  <si>
    <t xml:space="preserve"> Удельный вес детей и подростков, охваченных отдыхом в городских оздоровительных лагерях с дневным пребыванием    детей (к общему числу детей от 7 до 17 лет) :  2018 г. - 48% ; 2019 г. - 48%; 2020 -48%                                  </t>
  </si>
  <si>
    <t>Удельный вес детей и подростков, охваченных отдыхом в загородном оздоровительном лагере "Лесной городок"(к общему числу детей от 7 до 17 лет)2018 г. - 18% ;2019 г. -18% ;2020 г. -18%</t>
  </si>
  <si>
    <t xml:space="preserve">3.  Организация санаторно- курортного оздоровления.Социальная поддержка детей  и  семей, нуждающихся в особой заботе государста  </t>
  </si>
  <si>
    <t>1. Организация отдыха и оздоровления детей и подростков ЗАТО г.Радужный Владимисркой области</t>
  </si>
  <si>
    <t>Удовлетвлоренность  семей, оказавшихся в трудной жизненной ситуации  услугами по организации отдыха и оздоровления детей в городских оздоровительных лагерях с дневным пребыванием детей,загородных оздоровительных лагерях, профильных (специализированных сменах):   2018 г. - 100% ; 2019 г. - 100%; 2020г. -100%</t>
  </si>
  <si>
    <t>Удовлетворенность потребности населения в санаторно-курортном оздоровлении детей  до 14 лет включительно: 2018 г. - 100% ; 2019 г. - 100%; 2020г. -100%</t>
  </si>
  <si>
    <t>Обеспечение максимальной доступности  услуг организаций отдыха детей и их оздоровления, повышение качества и безопасности отдыха детей , укреплдение материально-технической базы загородного лагеря</t>
  </si>
  <si>
    <t xml:space="preserve">Приложение № 4 к  программе </t>
  </si>
  <si>
    <t xml:space="preserve"> </t>
  </si>
  <si>
    <r>
      <rPr>
        <b/>
        <sz val="12"/>
        <rFont val="Times New Roman"/>
        <family val="1"/>
      </rPr>
      <t>Задача</t>
    </r>
    <r>
      <rPr>
        <sz val="12"/>
        <rFont val="Times New Roman"/>
        <family val="1"/>
      </rPr>
      <t>:  Организация отдыха и оздоровления детей и подростков</t>
    </r>
  </si>
  <si>
    <t>№   п/п</t>
  </si>
  <si>
    <r>
      <rPr>
        <b/>
        <sz val="12"/>
        <rFont val="Times New Roman"/>
        <family val="1"/>
      </rPr>
      <t>Цель:</t>
    </r>
    <r>
      <rPr>
        <sz val="12"/>
        <rFont val="Times New Roman"/>
        <family val="1"/>
      </rPr>
      <t xml:space="preserve"> Развитие системы загородного оздоровительного лагеря, укрепление  материально-технической базы, обеспечение  безопасности жизни и здоровья детей</t>
    </r>
  </si>
  <si>
    <r>
      <rPr>
        <b/>
        <sz val="12"/>
        <rFont val="Times New Roman"/>
        <family val="1"/>
      </rPr>
      <t>Задача</t>
    </r>
    <r>
      <rPr>
        <sz val="12"/>
        <rFont val="Times New Roman"/>
        <family val="1"/>
      </rPr>
      <t>:  создание  условий  для  обеспечения  безопасного  пребывания  детей  и  подростков  в  загородном  оздоровительном  лагере</t>
    </r>
  </si>
  <si>
    <t>МБОУ ДОД ЦВР "Лад -дол</t>
  </si>
  <si>
    <t xml:space="preserve">4.  Мероприятия муниципальной подпрограммы  «Совершенствование организации отдыха и оздоровления детей и подростков в ЗАТО г.Радужный" </t>
  </si>
  <si>
    <r>
      <rPr>
        <b/>
        <sz val="12"/>
        <rFont val="Times New Roman"/>
        <family val="1"/>
      </rPr>
      <t>Цель:</t>
    </r>
    <r>
      <rPr>
        <sz val="12"/>
        <rFont val="Times New Roman"/>
        <family val="1"/>
      </rPr>
      <t xml:space="preserve"> Организация отдыха и оздоровления детей, оказавшихся в трудной жизненной ситуации  </t>
    </r>
  </si>
  <si>
    <r>
      <rPr>
        <b/>
        <sz val="12"/>
        <rFont val="Times New Roman"/>
        <family val="1"/>
      </rPr>
      <t>Задача</t>
    </r>
    <r>
      <rPr>
        <sz val="12"/>
        <rFont val="Times New Roman"/>
        <family val="1"/>
      </rPr>
      <t>:  Организация санитарно- курортного оздоровления.Обеспечение мер социальной поддержки  детям и подросткам, нуждающимся в особой заботе государства.</t>
    </r>
  </si>
  <si>
    <t>Всего</t>
  </si>
  <si>
    <t>Другие собсвенные  доходы</t>
  </si>
  <si>
    <t>в том числе:</t>
  </si>
  <si>
    <t>из федерального бюджета</t>
  </si>
  <si>
    <t>из областного бюджета</t>
  </si>
  <si>
    <t>1.1.</t>
  </si>
  <si>
    <t xml:space="preserve">.Организация отдыха и оздоровления детей в лагерях с дневным пребыванием детей    </t>
  </si>
  <si>
    <t>2.1.</t>
  </si>
  <si>
    <t>.Расходы на обеспечение деятельности (оказания услуг) детского оздоровительного  лагеря "Лесной городок"</t>
  </si>
  <si>
    <t>2.2.</t>
  </si>
  <si>
    <t>.Расходы на проведение оздоровительной кампании
(путевка)</t>
  </si>
  <si>
    <t>.Развитие и укрепление материально- технической базы загородного лагеря "Лесной городок", оказывающего услуги по организации отдыха и оздоровления детей</t>
  </si>
  <si>
    <t>Организация работ по благоустройству территории (капитальное строительство капитальный ремонт, ремонтные работы) загородного лагеря "Лесной городок":</t>
  </si>
  <si>
    <t>3.1.</t>
  </si>
  <si>
    <t>Организация санаторно- курортного лечения для часто болеющих детей и семей, нуждающихся в особой заботе государства, в санаториях "Мать и дитя" (приобретение путевок)</t>
  </si>
  <si>
    <t xml:space="preserve">.Полная или частичная оплата стоимости пребывания детей и подростков из семей, нуждающихся в особой заботе государства,оказавшихся в трудной жизненной ситуации в городских оздоровительных лагерях с дневным пребыванием детей, загородных оздоровительных лагерях;    профильных(специализированных) сменах                                   </t>
  </si>
  <si>
    <t>1.2.</t>
  </si>
  <si>
    <r>
      <rPr>
        <b/>
        <sz val="12"/>
        <rFont val="Times New Roman"/>
        <family val="1"/>
      </rPr>
      <t>Цель:</t>
    </r>
    <r>
      <rPr>
        <sz val="12"/>
        <rFont val="Times New Roman"/>
        <family val="1"/>
      </rPr>
      <t xml:space="preserve">  повышение  удовлетворенности  населения  услугами  по  организации  отдыха  и  оздоровления  детей  и  подростков  Владитмирской области</t>
    </r>
  </si>
  <si>
    <t>Организация культурно-экскурсионного обслуживания в каникулярный период</t>
  </si>
  <si>
    <t>1.3.</t>
  </si>
  <si>
    <t xml:space="preserve">Полная или частичная оплата стоимости пребывания детей и подростков из семей, нуждающихся в особой заботе государства, оказавшихся в трудной жизненной ситуации в городских лагерях с дневным пребыванием. </t>
  </si>
  <si>
    <t xml:space="preserve">Помощь детям  из семей, нуждающихся в особой заботе государства </t>
  </si>
  <si>
    <t>Управление образования (сош 1)</t>
  </si>
  <si>
    <t>3. Организация отдыха детей в детском оздоровительном лагере "Лесной городок" (загородный)</t>
  </si>
  <si>
    <t>3..2.</t>
  </si>
  <si>
    <t>3.3.</t>
  </si>
  <si>
    <t>3.4.</t>
  </si>
  <si>
    <t>3..5.</t>
  </si>
  <si>
    <t xml:space="preserve">.Проведение мероприятий по обеспечению санитарно-гигиенического, противоэпидемиологического режима, медицинского осмотра работников и охраны в ДООЛ загородном лагере "Лесной городок".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</si>
</sst>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0000"/>
    <numFmt numFmtId="179" formatCode="0.0"/>
    <numFmt numFmtId="180" formatCode="0.0000"/>
    <numFmt numFmtId="181" formatCode="0.000000"/>
    <numFmt numFmtId="182" formatCode="_-* #,##0.000_р_._-;\-* #,##0.000_р_._-;_-* &quot;-&quot;??_р_._-;_-@_-"/>
    <numFmt numFmtId="183" formatCode="_-* #,##0.0000_р_._-;\-* #,##0.0000_р_._-;_-* &quot;-&quot;??_р_._-;_-@_-"/>
  </numFmts>
  <fonts count="5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Cyr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8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77" fontId="1" fillId="0" borderId="11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center" wrapText="1"/>
    </xf>
    <xf numFmtId="0" fontId="1" fillId="0" borderId="17" xfId="0" applyFont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top" wrapText="1"/>
    </xf>
    <xf numFmtId="177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177" fontId="3" fillId="0" borderId="12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177" fontId="3" fillId="0" borderId="19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177" fontId="4" fillId="0" borderId="18" xfId="0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177" fontId="3" fillId="0" borderId="19" xfId="0" applyNumberFormat="1" applyFont="1" applyFill="1" applyBorder="1" applyAlignment="1">
      <alignment horizontal="center" vertical="top" wrapText="1"/>
    </xf>
    <xf numFmtId="177" fontId="3" fillId="0" borderId="21" xfId="0" applyNumberFormat="1" applyFont="1" applyFill="1" applyBorder="1" applyAlignment="1">
      <alignment horizontal="center" vertical="top" wrapText="1"/>
    </xf>
    <xf numFmtId="2" fontId="1" fillId="0" borderId="17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vertical="top" wrapText="1"/>
    </xf>
    <xf numFmtId="177" fontId="3" fillId="0" borderId="12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177" fontId="3" fillId="0" borderId="16" xfId="0" applyNumberFormat="1" applyFont="1" applyFill="1" applyBorder="1" applyAlignment="1">
      <alignment horizontal="center" vertical="top" wrapText="1"/>
    </xf>
    <xf numFmtId="177" fontId="1" fillId="0" borderId="15" xfId="0" applyNumberFormat="1" applyFont="1" applyFill="1" applyBorder="1" applyAlignment="1">
      <alignment horizontal="center" vertical="top" wrapText="1"/>
    </xf>
    <xf numFmtId="2" fontId="3" fillId="0" borderId="19" xfId="0" applyNumberFormat="1" applyFont="1" applyFill="1" applyBorder="1" applyAlignment="1">
      <alignment horizontal="center" vertical="top" wrapText="1"/>
    </xf>
    <xf numFmtId="177" fontId="1" fillId="0" borderId="19" xfId="0" applyNumberFormat="1" applyFont="1" applyFill="1" applyBorder="1" applyAlignment="1">
      <alignment horizontal="center" vertical="top" wrapText="1"/>
    </xf>
    <xf numFmtId="177" fontId="1" fillId="0" borderId="21" xfId="0" applyNumberFormat="1" applyFont="1" applyFill="1" applyBorder="1" applyAlignment="1">
      <alignment horizontal="center" vertical="top" wrapText="1"/>
    </xf>
    <xf numFmtId="177" fontId="1" fillId="0" borderId="22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177" fontId="1" fillId="0" borderId="12" xfId="0" applyNumberFormat="1" applyFont="1" applyFill="1" applyBorder="1" applyAlignment="1">
      <alignment horizontal="center" vertical="top" wrapText="1"/>
    </xf>
    <xf numFmtId="177" fontId="1" fillId="0" borderId="16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vertical="top" wrapText="1"/>
    </xf>
    <xf numFmtId="177" fontId="1" fillId="0" borderId="21" xfId="0" applyNumberFormat="1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177" fontId="4" fillId="0" borderId="24" xfId="0" applyNumberFormat="1" applyFont="1" applyFill="1" applyBorder="1" applyAlignment="1">
      <alignment horizontal="center" vertical="center" wrapText="1"/>
    </xf>
    <xf numFmtId="177" fontId="4" fillId="0" borderId="21" xfId="0" applyNumberFormat="1" applyFont="1" applyFill="1" applyBorder="1" applyAlignment="1">
      <alignment vertical="top" wrapText="1"/>
    </xf>
    <xf numFmtId="177" fontId="4" fillId="0" borderId="19" xfId="0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177" fontId="4" fillId="0" borderId="15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177" fontId="3" fillId="0" borderId="21" xfId="0" applyNumberFormat="1" applyFont="1" applyFill="1" applyBorder="1" applyAlignment="1">
      <alignment vertical="top" wrapText="1"/>
    </xf>
    <xf numFmtId="177" fontId="1" fillId="0" borderId="24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177" fontId="3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2" fontId="1" fillId="0" borderId="26" xfId="0" applyNumberFormat="1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horizontal="center" vertical="center" wrapText="1"/>
    </xf>
    <xf numFmtId="177" fontId="1" fillId="0" borderId="28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177" fontId="5" fillId="0" borderId="13" xfId="0" applyNumberFormat="1" applyFont="1" applyFill="1" applyBorder="1" applyAlignment="1">
      <alignment vertical="top" wrapText="1"/>
    </xf>
    <xf numFmtId="0" fontId="3" fillId="0" borderId="33" xfId="0" applyFont="1" applyFill="1" applyBorder="1" applyAlignment="1">
      <alignment horizontal="center" vertical="center" wrapText="1"/>
    </xf>
    <xf numFmtId="177" fontId="3" fillId="0" borderId="25" xfId="0" applyNumberFormat="1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3" fillId="0" borderId="35" xfId="0" applyFont="1" applyBorder="1" applyAlignment="1">
      <alignment horizontal="center" vertical="top" wrapText="1"/>
    </xf>
    <xf numFmtId="177" fontId="1" fillId="0" borderId="25" xfId="0" applyNumberFormat="1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7" fontId="3" fillId="0" borderId="28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vertical="top" wrapText="1"/>
    </xf>
    <xf numFmtId="0" fontId="5" fillId="0" borderId="33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7" fontId="5" fillId="0" borderId="12" xfId="0" applyNumberFormat="1" applyFont="1" applyFill="1" applyBorder="1" applyAlignment="1">
      <alignment vertical="top" wrapText="1"/>
    </xf>
    <xf numFmtId="180" fontId="3" fillId="0" borderId="19" xfId="0" applyNumberFormat="1" applyFont="1" applyBorder="1" applyAlignment="1">
      <alignment horizontal="center" vertical="top" wrapText="1"/>
    </xf>
    <xf numFmtId="180" fontId="3" fillId="0" borderId="17" xfId="0" applyNumberFormat="1" applyFont="1" applyBorder="1" applyAlignment="1">
      <alignment horizontal="center" vertical="top" wrapText="1"/>
    </xf>
    <xf numFmtId="180" fontId="3" fillId="0" borderId="19" xfId="0" applyNumberFormat="1" applyFont="1" applyFill="1" applyBorder="1" applyAlignment="1">
      <alignment horizontal="center" vertical="top" wrapText="1"/>
    </xf>
    <xf numFmtId="180" fontId="1" fillId="0" borderId="17" xfId="0" applyNumberFormat="1" applyFont="1" applyBorder="1" applyAlignment="1">
      <alignment horizontal="center" vertical="top" wrapText="1"/>
    </xf>
    <xf numFmtId="180" fontId="3" fillId="0" borderId="10" xfId="0" applyNumberFormat="1" applyFont="1" applyBorder="1" applyAlignment="1">
      <alignment horizontal="center" vertical="top" wrapText="1"/>
    </xf>
    <xf numFmtId="180" fontId="3" fillId="0" borderId="11" xfId="0" applyNumberFormat="1" applyFont="1" applyBorder="1" applyAlignment="1">
      <alignment horizontal="center" vertical="top" wrapText="1"/>
    </xf>
    <xf numFmtId="180" fontId="3" fillId="0" borderId="0" xfId="0" applyNumberFormat="1" applyFont="1" applyBorder="1" applyAlignment="1">
      <alignment horizontal="center" vertical="top" wrapText="1"/>
    </xf>
    <xf numFmtId="180" fontId="3" fillId="0" borderId="18" xfId="0" applyNumberFormat="1" applyFont="1" applyBorder="1" applyAlignment="1">
      <alignment horizontal="center" vertical="top" wrapText="1"/>
    </xf>
    <xf numFmtId="180" fontId="1" fillId="0" borderId="0" xfId="0" applyNumberFormat="1" applyFont="1" applyBorder="1" applyAlignment="1">
      <alignment vertical="top" wrapText="1"/>
    </xf>
    <xf numFmtId="180" fontId="1" fillId="0" borderId="0" xfId="0" applyNumberFormat="1" applyFont="1" applyBorder="1" applyAlignment="1">
      <alignment horizontal="center" vertical="top" wrapText="1"/>
    </xf>
    <xf numFmtId="180" fontId="3" fillId="0" borderId="26" xfId="0" applyNumberFormat="1" applyFont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8" xfId="0" applyNumberFormat="1" applyFont="1" applyFill="1" applyBorder="1" applyAlignment="1">
      <alignment horizontal="center" vertical="center" wrapText="1"/>
    </xf>
    <xf numFmtId="177" fontId="1" fillId="0" borderId="19" xfId="0" applyNumberFormat="1" applyFont="1" applyFill="1" applyBorder="1" applyAlignment="1">
      <alignment horizontal="center" vertical="center" wrapText="1"/>
    </xf>
    <xf numFmtId="177" fontId="52" fillId="0" borderId="18" xfId="0" applyNumberFormat="1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177" fontId="3" fillId="0" borderId="22" xfId="0" applyNumberFormat="1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vertical="top" wrapText="1"/>
    </xf>
    <xf numFmtId="177" fontId="4" fillId="0" borderId="40" xfId="0" applyNumberFormat="1" applyFont="1" applyFill="1" applyBorder="1" applyAlignment="1">
      <alignment vertical="top" wrapText="1"/>
    </xf>
    <xf numFmtId="177" fontId="4" fillId="0" borderId="41" xfId="0" applyNumberFormat="1" applyFont="1" applyFill="1" applyBorder="1" applyAlignment="1">
      <alignment vertical="top" wrapText="1"/>
    </xf>
    <xf numFmtId="177" fontId="1" fillId="0" borderId="41" xfId="0" applyNumberFormat="1" applyFont="1" applyFill="1" applyBorder="1" applyAlignment="1">
      <alignment horizontal="center" vertical="top" wrapText="1"/>
    </xf>
    <xf numFmtId="177" fontId="1" fillId="0" borderId="4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5" fillId="0" borderId="25" xfId="0" applyFont="1" applyBorder="1" applyAlignment="1">
      <alignment horizontal="center" vertical="top" wrapText="1"/>
    </xf>
    <xf numFmtId="177" fontId="3" fillId="0" borderId="43" xfId="0" applyNumberFormat="1" applyFont="1" applyBorder="1" applyAlignment="1">
      <alignment horizontal="center" vertical="top" wrapText="1"/>
    </xf>
    <xf numFmtId="177" fontId="1" fillId="0" borderId="25" xfId="0" applyNumberFormat="1" applyFont="1" applyBorder="1" applyAlignment="1">
      <alignment vertical="top" wrapText="1"/>
    </xf>
    <xf numFmtId="0" fontId="3" fillId="0" borderId="43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top" wrapText="1"/>
    </xf>
    <xf numFmtId="183" fontId="3" fillId="0" borderId="19" xfId="60" applyNumberFormat="1" applyFont="1" applyFill="1" applyBorder="1" applyAlignment="1">
      <alignment horizontal="left" vertical="center" wrapText="1"/>
    </xf>
    <xf numFmtId="2" fontId="1" fillId="0" borderId="22" xfId="0" applyNumberFormat="1" applyFont="1" applyFill="1" applyBorder="1" applyAlignment="1">
      <alignment horizontal="center" vertical="top" wrapText="1"/>
    </xf>
    <xf numFmtId="177" fontId="5" fillId="0" borderId="21" xfId="0" applyNumberFormat="1" applyFont="1" applyFill="1" applyBorder="1" applyAlignment="1">
      <alignment vertical="top" wrapText="1"/>
    </xf>
    <xf numFmtId="0" fontId="5" fillId="0" borderId="44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top" wrapText="1"/>
    </xf>
    <xf numFmtId="177" fontId="1" fillId="0" borderId="26" xfId="0" applyNumberFormat="1" applyFont="1" applyFill="1" applyBorder="1" applyAlignment="1">
      <alignment vertical="center" wrapText="1"/>
    </xf>
    <xf numFmtId="177" fontId="5" fillId="0" borderId="26" xfId="0" applyNumberFormat="1" applyFont="1" applyFill="1" applyBorder="1" applyAlignment="1">
      <alignment vertical="top" wrapText="1"/>
    </xf>
    <xf numFmtId="177" fontId="5" fillId="0" borderId="25" xfId="0" applyNumberFormat="1" applyFont="1" applyBorder="1" applyAlignment="1">
      <alignment horizontal="center" vertical="top" wrapText="1"/>
    </xf>
    <xf numFmtId="177" fontId="3" fillId="0" borderId="28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177" fontId="1" fillId="0" borderId="24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34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177" fontId="3" fillId="0" borderId="26" xfId="0" applyNumberFormat="1" applyFont="1" applyBorder="1" applyAlignment="1">
      <alignment horizontal="center" vertical="top" wrapText="1"/>
    </xf>
    <xf numFmtId="177" fontId="3" fillId="0" borderId="46" xfId="0" applyNumberFormat="1" applyFont="1" applyBorder="1" applyAlignment="1">
      <alignment horizontal="center" vertical="top" wrapText="1"/>
    </xf>
    <xf numFmtId="180" fontId="3" fillId="0" borderId="16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24" xfId="0" applyFont="1" applyBorder="1" applyAlignment="1">
      <alignment vertical="top" wrapText="1"/>
    </xf>
    <xf numFmtId="180" fontId="3" fillId="0" borderId="21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top" wrapText="1"/>
    </xf>
    <xf numFmtId="0" fontId="1" fillId="0" borderId="40" xfId="0" applyFont="1" applyFill="1" applyBorder="1" applyAlignment="1">
      <alignment horizontal="left" vertical="center" wrapText="1"/>
    </xf>
    <xf numFmtId="180" fontId="3" fillId="0" borderId="48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5" fillId="0" borderId="30" xfId="0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50" xfId="0" applyFont="1" applyBorder="1" applyAlignment="1">
      <alignment vertical="top" wrapText="1"/>
    </xf>
    <xf numFmtId="177" fontId="1" fillId="0" borderId="19" xfId="0" applyNumberFormat="1" applyFont="1" applyBorder="1" applyAlignment="1">
      <alignment horizontal="center" vertical="center" wrapText="1"/>
    </xf>
    <xf numFmtId="177" fontId="3" fillId="0" borderId="50" xfId="0" applyNumberFormat="1" applyFont="1" applyBorder="1" applyAlignment="1">
      <alignment horizontal="center" vertical="top" wrapText="1"/>
    </xf>
    <xf numFmtId="177" fontId="1" fillId="0" borderId="50" xfId="0" applyNumberFormat="1" applyFont="1" applyBorder="1" applyAlignment="1">
      <alignment horizontal="center" vertical="top" wrapText="1"/>
    </xf>
    <xf numFmtId="0" fontId="1" fillId="0" borderId="44" xfId="0" applyFont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177" fontId="1" fillId="0" borderId="28" xfId="0" applyNumberFormat="1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177" fontId="5" fillId="0" borderId="19" xfId="0" applyNumberFormat="1" applyFont="1" applyBorder="1" applyAlignment="1">
      <alignment horizontal="center" vertical="top" wrapText="1"/>
    </xf>
    <xf numFmtId="177" fontId="1" fillId="0" borderId="13" xfId="0" applyNumberFormat="1" applyFont="1" applyBorder="1" applyAlignment="1">
      <alignment horizontal="center" vertical="top" wrapText="1"/>
    </xf>
    <xf numFmtId="0" fontId="1" fillId="0" borderId="24" xfId="0" applyFont="1" applyBorder="1" applyAlignment="1">
      <alignment vertical="top" wrapText="1"/>
    </xf>
    <xf numFmtId="0" fontId="5" fillId="0" borderId="52" xfId="0" applyFont="1" applyBorder="1" applyAlignment="1">
      <alignment vertical="top" wrapText="1"/>
    </xf>
    <xf numFmtId="177" fontId="1" fillId="0" borderId="14" xfId="0" applyNumberFormat="1" applyFont="1" applyBorder="1" applyAlignment="1">
      <alignment horizontal="center" vertical="top" wrapText="1"/>
    </xf>
    <xf numFmtId="177" fontId="1" fillId="0" borderId="44" xfId="0" applyNumberFormat="1" applyFont="1" applyBorder="1" applyAlignment="1">
      <alignment horizontal="center" vertical="top" wrapText="1"/>
    </xf>
    <xf numFmtId="177" fontId="4" fillId="0" borderId="52" xfId="0" applyNumberFormat="1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177" fontId="5" fillId="0" borderId="43" xfId="0" applyNumberFormat="1" applyFont="1" applyBorder="1" applyAlignment="1">
      <alignment horizontal="center" vertical="top" wrapText="1"/>
    </xf>
    <xf numFmtId="177" fontId="5" fillId="0" borderId="28" xfId="0" applyNumberFormat="1" applyFont="1" applyBorder="1" applyAlignment="1">
      <alignment horizontal="center" vertical="top" wrapText="1"/>
    </xf>
    <xf numFmtId="0" fontId="1" fillId="0" borderId="43" xfId="0" applyFont="1" applyFill="1" applyBorder="1" applyAlignment="1">
      <alignment vertical="top" wrapText="1"/>
    </xf>
    <xf numFmtId="0" fontId="1" fillId="0" borderId="53" xfId="0" applyFont="1" applyFill="1" applyBorder="1" applyAlignment="1">
      <alignment horizontal="center" vertical="top" wrapText="1"/>
    </xf>
    <xf numFmtId="0" fontId="1" fillId="0" borderId="47" xfId="0" applyFont="1" applyFill="1" applyBorder="1" applyAlignment="1">
      <alignment horizontal="center" vertical="top" wrapText="1"/>
    </xf>
    <xf numFmtId="177" fontId="1" fillId="0" borderId="54" xfId="0" applyNumberFormat="1" applyFont="1" applyBorder="1" applyAlignment="1">
      <alignment horizontal="center" vertical="top" wrapText="1"/>
    </xf>
    <xf numFmtId="177" fontId="1" fillId="0" borderId="47" xfId="0" applyNumberFormat="1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55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left" vertical="center" wrapText="1"/>
    </xf>
    <xf numFmtId="177" fontId="1" fillId="0" borderId="26" xfId="0" applyNumberFormat="1" applyFont="1" applyFill="1" applyBorder="1" applyAlignment="1">
      <alignment horizontal="center" vertical="center" wrapText="1"/>
    </xf>
    <xf numFmtId="180" fontId="3" fillId="0" borderId="24" xfId="0" applyNumberFormat="1" applyFont="1" applyBorder="1" applyAlignment="1">
      <alignment horizontal="center" vertical="top" wrapText="1"/>
    </xf>
    <xf numFmtId="180" fontId="3" fillId="0" borderId="50" xfId="0" applyNumberFormat="1" applyFont="1" applyBorder="1" applyAlignment="1">
      <alignment horizontal="center" vertical="top" wrapText="1"/>
    </xf>
    <xf numFmtId="177" fontId="5" fillId="0" borderId="11" xfId="0" applyNumberFormat="1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top" wrapText="1"/>
    </xf>
    <xf numFmtId="177" fontId="5" fillId="0" borderId="17" xfId="0" applyNumberFormat="1" applyFont="1" applyBorder="1" applyAlignment="1">
      <alignment horizontal="center" vertical="center" wrapText="1"/>
    </xf>
    <xf numFmtId="177" fontId="5" fillId="0" borderId="19" xfId="0" applyNumberFormat="1" applyFont="1" applyBorder="1" applyAlignment="1">
      <alignment horizontal="center" vertical="center" wrapText="1"/>
    </xf>
    <xf numFmtId="177" fontId="1" fillId="0" borderId="23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77" fontId="4" fillId="0" borderId="24" xfId="0" applyNumberFormat="1" applyFont="1" applyBorder="1" applyAlignment="1">
      <alignment horizontal="center" vertical="top" wrapText="1"/>
    </xf>
    <xf numFmtId="177" fontId="4" fillId="0" borderId="23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177" fontId="1" fillId="0" borderId="0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177" fontId="4" fillId="0" borderId="11" xfId="0" applyNumberFormat="1" applyFont="1" applyBorder="1" applyAlignment="1">
      <alignment horizontal="center" vertical="top" wrapText="1"/>
    </xf>
    <xf numFmtId="177" fontId="4" fillId="0" borderId="18" xfId="0" applyNumberFormat="1" applyFont="1" applyBorder="1" applyAlignment="1">
      <alignment horizontal="center" vertical="top" wrapText="1"/>
    </xf>
    <xf numFmtId="177" fontId="5" fillId="0" borderId="56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177" fontId="3" fillId="0" borderId="37" xfId="0" applyNumberFormat="1" applyFont="1" applyBorder="1" applyAlignment="1">
      <alignment horizontal="center" vertical="top" wrapText="1"/>
    </xf>
    <xf numFmtId="177" fontId="3" fillId="0" borderId="57" xfId="0" applyNumberFormat="1" applyFont="1" applyBorder="1" applyAlignment="1">
      <alignment horizontal="center" vertical="top" wrapText="1"/>
    </xf>
    <xf numFmtId="177" fontId="3" fillId="0" borderId="30" xfId="0" applyNumberFormat="1" applyFont="1" applyBorder="1" applyAlignment="1">
      <alignment horizontal="center" vertical="top" wrapText="1"/>
    </xf>
    <xf numFmtId="177" fontId="1" fillId="0" borderId="58" xfId="0" applyNumberFormat="1" applyFont="1" applyFill="1" applyBorder="1" applyAlignment="1">
      <alignment horizontal="center" vertical="top" wrapText="1"/>
    </xf>
    <xf numFmtId="177" fontId="1" fillId="0" borderId="50" xfId="0" applyNumberFormat="1" applyFont="1" applyFill="1" applyBorder="1" applyAlignment="1">
      <alignment horizontal="center" vertical="top" wrapText="1"/>
    </xf>
    <xf numFmtId="177" fontId="53" fillId="0" borderId="50" xfId="0" applyNumberFormat="1" applyFont="1" applyFill="1" applyBorder="1" applyAlignment="1">
      <alignment horizontal="center" vertical="top" wrapText="1"/>
    </xf>
    <xf numFmtId="177" fontId="1" fillId="0" borderId="57" xfId="0" applyNumberFormat="1" applyFont="1" applyFill="1" applyBorder="1" applyAlignment="1">
      <alignment horizontal="center" vertical="top" wrapText="1"/>
    </xf>
    <xf numFmtId="177" fontId="1" fillId="0" borderId="48" xfId="0" applyNumberFormat="1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center" vertical="top" wrapText="1"/>
    </xf>
    <xf numFmtId="0" fontId="3" fillId="0" borderId="59" xfId="0" applyFont="1" applyFill="1" applyBorder="1" applyAlignment="1">
      <alignment horizontal="center" vertical="top" wrapText="1"/>
    </xf>
    <xf numFmtId="0" fontId="3" fillId="0" borderId="60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177" fontId="5" fillId="0" borderId="27" xfId="0" applyNumberFormat="1" applyFont="1" applyBorder="1" applyAlignment="1">
      <alignment horizontal="center" vertical="top" wrapText="1"/>
    </xf>
    <xf numFmtId="177" fontId="5" fillId="0" borderId="61" xfId="0" applyNumberFormat="1" applyFont="1" applyBorder="1" applyAlignment="1">
      <alignment horizontal="center" vertical="top" wrapText="1"/>
    </xf>
    <xf numFmtId="177" fontId="1" fillId="0" borderId="56" xfId="0" applyNumberFormat="1" applyFont="1" applyBorder="1" applyAlignment="1">
      <alignment vertical="top" wrapText="1"/>
    </xf>
    <xf numFmtId="177" fontId="1" fillId="0" borderId="62" xfId="0" applyNumberFormat="1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177" fontId="4" fillId="0" borderId="22" xfId="0" applyNumberFormat="1" applyFont="1" applyBorder="1" applyAlignment="1">
      <alignment horizontal="center" vertical="top" wrapText="1"/>
    </xf>
    <xf numFmtId="177" fontId="4" fillId="0" borderId="20" xfId="0" applyNumberFormat="1" applyFont="1" applyBorder="1" applyAlignment="1">
      <alignment horizontal="center" vertical="top" wrapText="1"/>
    </xf>
    <xf numFmtId="177" fontId="1" fillId="0" borderId="43" xfId="0" applyNumberFormat="1" applyFont="1" applyBorder="1" applyAlignment="1">
      <alignment horizontal="center" vertical="top" wrapText="1"/>
    </xf>
    <xf numFmtId="177" fontId="4" fillId="0" borderId="26" xfId="0" applyNumberFormat="1" applyFont="1" applyBorder="1" applyAlignment="1">
      <alignment horizontal="center" vertical="top" wrapText="1"/>
    </xf>
    <xf numFmtId="177" fontId="3" fillId="0" borderId="22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vertical="top" wrapText="1"/>
    </xf>
    <xf numFmtId="177" fontId="4" fillId="0" borderId="19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0" fontId="9" fillId="0" borderId="63" xfId="0" applyFont="1" applyBorder="1" applyAlignment="1">
      <alignment horizontal="center" vertical="top" wrapText="1"/>
    </xf>
    <xf numFmtId="177" fontId="4" fillId="0" borderId="27" xfId="0" applyNumberFormat="1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177" fontId="1" fillId="0" borderId="27" xfId="0" applyNumberFormat="1" applyFont="1" applyBorder="1" applyAlignment="1">
      <alignment vertical="top" wrapText="1"/>
    </xf>
    <xf numFmtId="177" fontId="1" fillId="0" borderId="51" xfId="0" applyNumberFormat="1" applyFont="1" applyBorder="1" applyAlignment="1">
      <alignment horizontal="center" vertical="top" wrapText="1"/>
    </xf>
    <xf numFmtId="177" fontId="1" fillId="0" borderId="27" xfId="0" applyNumberFormat="1" applyFont="1" applyBorder="1" applyAlignment="1">
      <alignment horizontal="center" vertical="top" wrapText="1"/>
    </xf>
    <xf numFmtId="177" fontId="1" fillId="0" borderId="28" xfId="0" applyNumberFormat="1" applyFont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177" fontId="3" fillId="0" borderId="23" xfId="0" applyNumberFormat="1" applyFont="1" applyBorder="1" applyAlignment="1">
      <alignment horizontal="center" vertical="top" wrapText="1"/>
    </xf>
    <xf numFmtId="180" fontId="1" fillId="0" borderId="11" xfId="0" applyNumberFormat="1" applyFont="1" applyBorder="1" applyAlignment="1">
      <alignment horizontal="center" vertical="top" wrapText="1"/>
    </xf>
    <xf numFmtId="180" fontId="1" fillId="0" borderId="18" xfId="0" applyNumberFormat="1" applyFont="1" applyBorder="1" applyAlignment="1">
      <alignment horizontal="center" vertical="top" wrapText="1"/>
    </xf>
    <xf numFmtId="180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top" wrapText="1"/>
    </xf>
    <xf numFmtId="177" fontId="3" fillId="0" borderId="18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177" fontId="1" fillId="0" borderId="11" xfId="0" applyNumberFormat="1" applyFont="1" applyFill="1" applyBorder="1" applyAlignment="1">
      <alignment horizontal="center" vertical="top" wrapText="1"/>
    </xf>
    <xf numFmtId="177" fontId="1" fillId="0" borderId="18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177" fontId="3" fillId="0" borderId="24" xfId="0" applyNumberFormat="1" applyFont="1" applyFill="1" applyBorder="1" applyAlignment="1">
      <alignment horizontal="center"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177" fontId="3" fillId="0" borderId="23" xfId="0" applyNumberFormat="1" applyFont="1" applyFill="1" applyBorder="1" applyAlignment="1">
      <alignment horizontal="center" vertical="top" wrapText="1"/>
    </xf>
    <xf numFmtId="177" fontId="3" fillId="0" borderId="15" xfId="0" applyNumberFormat="1" applyFont="1" applyFill="1" applyBorder="1" applyAlignment="1">
      <alignment horizontal="center" vertical="top" wrapText="1"/>
    </xf>
    <xf numFmtId="177" fontId="3" fillId="0" borderId="16" xfId="0" applyNumberFormat="1" applyFont="1" applyFill="1" applyBorder="1" applyAlignment="1">
      <alignment horizontal="center" vertical="top" wrapText="1"/>
    </xf>
    <xf numFmtId="177" fontId="3" fillId="0" borderId="12" xfId="0" applyNumberFormat="1" applyFont="1" applyFill="1" applyBorder="1" applyAlignment="1">
      <alignment horizontal="center" vertical="top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77" fontId="3" fillId="0" borderId="25" xfId="0" applyNumberFormat="1" applyFont="1" applyBorder="1" applyAlignment="1">
      <alignment horizontal="center" vertical="top" wrapText="1"/>
    </xf>
    <xf numFmtId="0" fontId="1" fillId="0" borderId="25" xfId="0" applyFont="1" applyBorder="1" applyAlignment="1">
      <alignment/>
    </xf>
    <xf numFmtId="177" fontId="5" fillId="0" borderId="11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177" fontId="3" fillId="0" borderId="50" xfId="0" applyNumberFormat="1" applyFont="1" applyBorder="1" applyAlignment="1">
      <alignment horizontal="center" vertical="top" wrapText="1"/>
    </xf>
    <xf numFmtId="177" fontId="3" fillId="0" borderId="44" xfId="0" applyNumberFormat="1" applyFont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1" fillId="0" borderId="11" xfId="43" applyNumberFormat="1" applyFont="1" applyFill="1" applyBorder="1" applyAlignment="1">
      <alignment horizontal="center" vertical="top" wrapText="1"/>
    </xf>
    <xf numFmtId="49" fontId="1" fillId="0" borderId="18" xfId="43" applyNumberFormat="1" applyFont="1" applyFill="1" applyBorder="1" applyAlignment="1">
      <alignment horizontal="center" vertical="top" wrapText="1"/>
    </xf>
    <xf numFmtId="49" fontId="1" fillId="0" borderId="10" xfId="43" applyNumberFormat="1" applyFont="1" applyFill="1" applyBorder="1" applyAlignment="1">
      <alignment horizontal="center" vertical="top" wrapText="1"/>
    </xf>
    <xf numFmtId="177" fontId="4" fillId="0" borderId="24" xfId="0" applyNumberFormat="1" applyFont="1" applyFill="1" applyBorder="1" applyAlignment="1">
      <alignment horizontal="center" vertical="center" wrapText="1"/>
    </xf>
    <xf numFmtId="177" fontId="4" fillId="0" borderId="16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177" fontId="3" fillId="0" borderId="22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177" fontId="1" fillId="0" borderId="13" xfId="0" applyNumberFormat="1" applyFont="1" applyFill="1" applyBorder="1" applyAlignment="1">
      <alignment horizontal="center" vertical="top" wrapText="1"/>
    </xf>
    <xf numFmtId="177" fontId="1" fillId="0" borderId="15" xfId="0" applyNumberFormat="1" applyFont="1" applyFill="1" applyBorder="1" applyAlignment="1">
      <alignment horizontal="center" vertical="top" wrapText="1"/>
    </xf>
    <xf numFmtId="177" fontId="1" fillId="0" borderId="12" xfId="0" applyNumberFormat="1" applyFont="1" applyFill="1" applyBorder="1" applyAlignment="1">
      <alignment horizontal="center" vertical="top" wrapText="1"/>
    </xf>
    <xf numFmtId="177" fontId="3" fillId="0" borderId="21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77" fontId="1" fillId="0" borderId="24" xfId="0" applyNumberFormat="1" applyFont="1" applyFill="1" applyBorder="1" applyAlignment="1">
      <alignment horizontal="center" vertical="top" wrapText="1"/>
    </xf>
    <xf numFmtId="177" fontId="1" fillId="0" borderId="23" xfId="0" applyNumberFormat="1" applyFont="1" applyFill="1" applyBorder="1" applyAlignment="1">
      <alignment horizontal="center" vertical="top" wrapText="1"/>
    </xf>
    <xf numFmtId="177" fontId="1" fillId="0" borderId="16" xfId="0" applyNumberFormat="1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177" fontId="3" fillId="0" borderId="26" xfId="0" applyNumberFormat="1" applyFont="1" applyBorder="1" applyAlignment="1">
      <alignment horizontal="center" vertical="top" wrapText="1"/>
    </xf>
    <xf numFmtId="0" fontId="0" fillId="0" borderId="26" xfId="0" applyBorder="1" applyAlignment="1">
      <alignment/>
    </xf>
    <xf numFmtId="0" fontId="1" fillId="0" borderId="2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center" vertical="top" wrapText="1"/>
    </xf>
    <xf numFmtId="49" fontId="10" fillId="0" borderId="18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0" fillId="0" borderId="48" xfId="0" applyBorder="1" applyAlignment="1">
      <alignment/>
    </xf>
    <xf numFmtId="0" fontId="0" fillId="0" borderId="66" xfId="0" applyBorder="1" applyAlignment="1">
      <alignment/>
    </xf>
    <xf numFmtId="0" fontId="5" fillId="0" borderId="0" xfId="0" applyFont="1" applyAlignment="1">
      <alignment horizontal="right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77" fontId="3" fillId="33" borderId="57" xfId="0" applyNumberFormat="1" applyFont="1" applyFill="1" applyBorder="1" applyAlignment="1">
      <alignment horizontal="center" vertical="top" wrapText="1"/>
    </xf>
    <xf numFmtId="177" fontId="3" fillId="33" borderId="67" xfId="0" applyNumberFormat="1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177" fontId="1" fillId="0" borderId="58" xfId="0" applyNumberFormat="1" applyFont="1" applyFill="1" applyBorder="1" applyAlignment="1">
      <alignment horizontal="center" vertical="top" wrapText="1"/>
    </xf>
    <xf numFmtId="177" fontId="1" fillId="0" borderId="68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77" fontId="1" fillId="0" borderId="0" xfId="0" applyNumberFormat="1" applyFont="1" applyBorder="1" applyAlignment="1">
      <alignment horizontal="center" vertical="top" wrapText="1"/>
    </xf>
    <xf numFmtId="177" fontId="1" fillId="0" borderId="23" xfId="0" applyNumberFormat="1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177" fontId="1" fillId="0" borderId="57" xfId="0" applyNumberFormat="1" applyFont="1" applyFill="1" applyBorder="1" applyAlignment="1">
      <alignment horizontal="center" vertical="top" wrapText="1"/>
    </xf>
    <xf numFmtId="0" fontId="1" fillId="0" borderId="59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177" fontId="4" fillId="0" borderId="24" xfId="0" applyNumberFormat="1" applyFont="1" applyBorder="1" applyAlignment="1">
      <alignment horizontal="center" vertical="top" wrapText="1"/>
    </xf>
    <xf numFmtId="177" fontId="4" fillId="0" borderId="23" xfId="0" applyNumberFormat="1" applyFont="1" applyBorder="1" applyAlignment="1">
      <alignment horizontal="center" vertical="top" wrapText="1"/>
    </xf>
    <xf numFmtId="177" fontId="4" fillId="0" borderId="16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177" fontId="4" fillId="0" borderId="11" xfId="0" applyNumberFormat="1" applyFont="1" applyBorder="1" applyAlignment="1">
      <alignment horizontal="center" vertical="top" wrapText="1"/>
    </xf>
    <xf numFmtId="177" fontId="4" fillId="0" borderId="18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77" fontId="4" fillId="0" borderId="0" xfId="0" applyNumberFormat="1" applyFont="1" applyBorder="1" applyAlignment="1">
      <alignment horizontal="center" vertical="top" wrapText="1"/>
    </xf>
    <xf numFmtId="177" fontId="1" fillId="0" borderId="69" xfId="0" applyNumberFormat="1" applyFont="1" applyBorder="1" applyAlignment="1">
      <alignment horizontal="center" vertical="top" wrapText="1"/>
    </xf>
    <xf numFmtId="177" fontId="1" fillId="0" borderId="65" xfId="0" applyNumberFormat="1" applyFont="1" applyBorder="1" applyAlignment="1">
      <alignment horizontal="center" vertical="top" wrapText="1"/>
    </xf>
    <xf numFmtId="177" fontId="1" fillId="0" borderId="18" xfId="0" applyNumberFormat="1" applyFont="1" applyBorder="1" applyAlignment="1">
      <alignment horizontal="center" vertical="top" wrapText="1"/>
    </xf>
    <xf numFmtId="177" fontId="1" fillId="0" borderId="10" xfId="0" applyNumberFormat="1" applyFont="1" applyBorder="1" applyAlignment="1">
      <alignment horizontal="center" vertical="top" wrapText="1"/>
    </xf>
    <xf numFmtId="177" fontId="1" fillId="0" borderId="68" xfId="0" applyNumberFormat="1" applyFont="1" applyBorder="1" applyAlignment="1">
      <alignment horizontal="center" vertical="top" wrapText="1"/>
    </xf>
    <xf numFmtId="177" fontId="1" fillId="0" borderId="70" xfId="0" applyNumberFormat="1" applyFont="1" applyBorder="1" applyAlignment="1">
      <alignment horizontal="center" vertical="top" wrapText="1"/>
    </xf>
    <xf numFmtId="177" fontId="4" fillId="0" borderId="69" xfId="0" applyNumberFormat="1" applyFont="1" applyBorder="1" applyAlignment="1">
      <alignment horizontal="center" vertical="top" wrapText="1"/>
    </xf>
    <xf numFmtId="177" fontId="4" fillId="0" borderId="65" xfId="0" applyNumberFormat="1" applyFont="1" applyBorder="1" applyAlignment="1">
      <alignment horizontal="center" vertical="top" wrapText="1"/>
    </xf>
    <xf numFmtId="177" fontId="4" fillId="0" borderId="15" xfId="0" applyNumberFormat="1" applyFont="1" applyBorder="1" applyAlignment="1">
      <alignment horizontal="center" vertical="top" wrapText="1"/>
    </xf>
    <xf numFmtId="177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view="pageBreakPreview" zoomScale="90" zoomScaleSheetLayoutView="90" zoomScalePageLayoutView="70" workbookViewId="0" topLeftCell="A4">
      <pane xSplit="6" ySplit="4" topLeftCell="G84" activePane="bottomRight" state="frozen"/>
      <selection pane="topLeft" activeCell="A4" sqref="A4"/>
      <selection pane="topRight" activeCell="G4" sqref="G4"/>
      <selection pane="bottomLeft" activeCell="A8" sqref="A8"/>
      <selection pane="bottomRight" activeCell="G99" sqref="G99"/>
    </sheetView>
  </sheetViews>
  <sheetFormatPr defaultColWidth="9.00390625" defaultRowHeight="12.75"/>
  <cols>
    <col min="1" max="1" width="6.125" style="0" customWidth="1"/>
    <col min="2" max="2" width="28.25390625" style="0" customWidth="1"/>
    <col min="3" max="3" width="15.00390625" style="0" customWidth="1"/>
    <col min="4" max="4" width="9.125" style="0" hidden="1" customWidth="1"/>
    <col min="5" max="5" width="19.00390625" style="0" customWidth="1"/>
    <col min="6" max="6" width="1.875" style="0" hidden="1" customWidth="1"/>
    <col min="7" max="7" width="10.875" style="0" customWidth="1"/>
    <col min="8" max="8" width="14.00390625" style="0" customWidth="1"/>
    <col min="9" max="9" width="15.125" style="0" customWidth="1"/>
    <col min="10" max="10" width="9.125" style="0" hidden="1" customWidth="1"/>
    <col min="11" max="11" width="14.875" style="0" customWidth="1"/>
    <col min="12" max="12" width="9.125" style="0" hidden="1" customWidth="1"/>
    <col min="13" max="13" width="14.125" style="0" customWidth="1"/>
    <col min="14" max="14" width="13.125" style="0" customWidth="1"/>
    <col min="15" max="16" width="24.75390625" style="0" customWidth="1"/>
  </cols>
  <sheetData>
    <row r="1" spans="1:16" ht="27.75" customHeight="1">
      <c r="A1" s="1"/>
      <c r="B1" s="431" t="s">
        <v>33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</row>
    <row r="2" spans="1:16" ht="46.5" customHeight="1" thickBot="1">
      <c r="A2" s="339" t="s">
        <v>40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</row>
    <row r="3" spans="1:16" ht="29.25" customHeight="1" thickBot="1">
      <c r="A3" s="290" t="s">
        <v>36</v>
      </c>
      <c r="B3" s="290" t="s">
        <v>0</v>
      </c>
      <c r="C3" s="290" t="s">
        <v>1</v>
      </c>
      <c r="D3" s="333" t="s">
        <v>2</v>
      </c>
      <c r="E3" s="334"/>
      <c r="F3" s="42" t="s">
        <v>3</v>
      </c>
      <c r="G3" s="432" t="s">
        <v>15</v>
      </c>
      <c r="H3" s="433"/>
      <c r="I3" s="433"/>
      <c r="J3" s="433"/>
      <c r="K3" s="433"/>
      <c r="L3" s="433"/>
      <c r="M3" s="434"/>
      <c r="N3" s="440" t="s">
        <v>19</v>
      </c>
      <c r="O3" s="290" t="s">
        <v>4</v>
      </c>
      <c r="P3" s="290" t="s">
        <v>5</v>
      </c>
    </row>
    <row r="4" spans="1:16" ht="20.25" customHeight="1" thickBot="1">
      <c r="A4" s="291"/>
      <c r="B4" s="291"/>
      <c r="C4" s="291"/>
      <c r="D4" s="335"/>
      <c r="E4" s="336"/>
      <c r="F4" s="42"/>
      <c r="G4" s="302" t="s">
        <v>16</v>
      </c>
      <c r="H4" s="403" t="s">
        <v>18</v>
      </c>
      <c r="I4" s="404"/>
      <c r="J4" s="404"/>
      <c r="K4" s="404"/>
      <c r="L4" s="404"/>
      <c r="M4" s="405"/>
      <c r="N4" s="441"/>
      <c r="O4" s="291"/>
      <c r="P4" s="291"/>
    </row>
    <row r="5" spans="1:16" ht="29.25" customHeight="1" thickBot="1">
      <c r="A5" s="291"/>
      <c r="B5" s="291"/>
      <c r="C5" s="291"/>
      <c r="D5" s="335"/>
      <c r="E5" s="336"/>
      <c r="F5" s="42" t="s">
        <v>11</v>
      </c>
      <c r="G5" s="332"/>
      <c r="H5" s="412" t="s">
        <v>17</v>
      </c>
      <c r="I5" s="413"/>
      <c r="J5" s="413"/>
      <c r="K5" s="414"/>
      <c r="L5" s="406" t="s">
        <v>44</v>
      </c>
      <c r="M5" s="407"/>
      <c r="N5" s="441"/>
      <c r="O5" s="291"/>
      <c r="P5" s="291"/>
    </row>
    <row r="6" spans="1:16" ht="21.75" customHeight="1" thickBot="1">
      <c r="A6" s="291"/>
      <c r="B6" s="291"/>
      <c r="C6" s="291"/>
      <c r="D6" s="335"/>
      <c r="E6" s="336"/>
      <c r="F6" s="42"/>
      <c r="G6" s="332"/>
      <c r="H6" s="302" t="s">
        <v>43</v>
      </c>
      <c r="I6" s="304" t="s">
        <v>45</v>
      </c>
      <c r="J6" s="305"/>
      <c r="K6" s="306"/>
      <c r="L6" s="408"/>
      <c r="M6" s="409"/>
      <c r="N6" s="441"/>
      <c r="O6" s="291"/>
      <c r="P6" s="291"/>
    </row>
    <row r="7" spans="1:16" ht="34.5" customHeight="1" thickBot="1">
      <c r="A7" s="292"/>
      <c r="B7" s="292"/>
      <c r="C7" s="292"/>
      <c r="D7" s="337"/>
      <c r="E7" s="338"/>
      <c r="F7" s="42"/>
      <c r="G7" s="303"/>
      <c r="H7" s="303"/>
      <c r="I7" s="184" t="s">
        <v>46</v>
      </c>
      <c r="J7" s="183"/>
      <c r="K7" s="184" t="s">
        <v>47</v>
      </c>
      <c r="L7" s="410"/>
      <c r="M7" s="411"/>
      <c r="N7" s="442"/>
      <c r="O7" s="292"/>
      <c r="P7" s="292"/>
    </row>
    <row r="8" spans="1:16" ht="16.5" thickBot="1">
      <c r="A8" s="2">
        <v>1</v>
      </c>
      <c r="B8" s="6">
        <v>2</v>
      </c>
      <c r="C8" s="6">
        <v>3</v>
      </c>
      <c r="D8" s="420">
        <v>4</v>
      </c>
      <c r="E8" s="421"/>
      <c r="F8" s="42">
        <v>5</v>
      </c>
      <c r="G8" s="33">
        <v>5</v>
      </c>
      <c r="H8" s="38">
        <v>6</v>
      </c>
      <c r="I8" s="38">
        <v>7</v>
      </c>
      <c r="J8" s="422">
        <v>8</v>
      </c>
      <c r="K8" s="423"/>
      <c r="L8" s="420">
        <v>9</v>
      </c>
      <c r="M8" s="421"/>
      <c r="N8" s="6">
        <v>10</v>
      </c>
      <c r="O8" s="6">
        <v>11</v>
      </c>
      <c r="P8" s="6">
        <v>12</v>
      </c>
    </row>
    <row r="9" spans="1:16" ht="16.5" thickBot="1">
      <c r="A9" s="399" t="s">
        <v>29</v>
      </c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2"/>
    </row>
    <row r="10" spans="1:16" ht="16.5" thickBot="1">
      <c r="A10" s="348" t="s">
        <v>60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50"/>
    </row>
    <row r="11" spans="1:16" ht="16.5" customHeight="1" thickBot="1">
      <c r="A11" s="348" t="s">
        <v>35</v>
      </c>
      <c r="B11" s="349"/>
      <c r="C11" s="349"/>
      <c r="D11" s="349"/>
      <c r="E11" s="349"/>
      <c r="F11" s="349"/>
      <c r="G11" s="349"/>
      <c r="H11" s="424"/>
      <c r="I11" s="349"/>
      <c r="J11" s="349"/>
      <c r="K11" s="349"/>
      <c r="L11" s="349"/>
      <c r="M11" s="349"/>
      <c r="N11" s="349"/>
      <c r="O11" s="349"/>
      <c r="P11" s="350"/>
    </row>
    <row r="12" spans="1:16" ht="16.5" customHeight="1" thickBot="1">
      <c r="A12" s="425" t="s">
        <v>48</v>
      </c>
      <c r="B12" s="290" t="s">
        <v>49</v>
      </c>
      <c r="C12" s="459">
        <v>2017</v>
      </c>
      <c r="D12" s="468"/>
      <c r="E12" s="462">
        <f>G12+H12+M12+N12</f>
        <v>821.482</v>
      </c>
      <c r="F12" s="469"/>
      <c r="G12" s="462"/>
      <c r="H12" s="163">
        <f>I12+K12</f>
        <v>355</v>
      </c>
      <c r="I12" s="452"/>
      <c r="J12" s="7"/>
      <c r="K12" s="453">
        <v>355</v>
      </c>
      <c r="L12" s="453">
        <v>355</v>
      </c>
      <c r="M12" s="215">
        <v>341.482</v>
      </c>
      <c r="N12" s="216">
        <v>125</v>
      </c>
      <c r="O12" s="380" t="s">
        <v>6</v>
      </c>
      <c r="P12" s="343" t="s">
        <v>26</v>
      </c>
    </row>
    <row r="13" spans="1:16" ht="16.5" customHeight="1">
      <c r="A13" s="426"/>
      <c r="B13" s="291"/>
      <c r="C13" s="459"/>
      <c r="D13" s="468"/>
      <c r="E13" s="462"/>
      <c r="F13" s="469"/>
      <c r="G13" s="462"/>
      <c r="H13" s="163">
        <f aca="true" t="shared" si="0" ref="H13:H29">I13+K13</f>
        <v>0</v>
      </c>
      <c r="I13" s="452"/>
      <c r="J13" s="9"/>
      <c r="K13" s="453"/>
      <c r="L13" s="453"/>
      <c r="M13" s="200"/>
      <c r="N13" s="217"/>
      <c r="O13" s="380"/>
      <c r="P13" s="343"/>
    </row>
    <row r="14" spans="1:16" ht="16.5" customHeight="1">
      <c r="A14" s="426"/>
      <c r="B14" s="291"/>
      <c r="C14" s="459"/>
      <c r="D14" s="468"/>
      <c r="E14" s="462"/>
      <c r="F14" s="469"/>
      <c r="G14" s="211"/>
      <c r="H14" s="163">
        <f t="shared" si="0"/>
        <v>0</v>
      </c>
      <c r="I14" s="210"/>
      <c r="J14" s="87"/>
      <c r="K14" s="114"/>
      <c r="L14" s="198"/>
      <c r="M14" s="110"/>
      <c r="N14" s="185"/>
      <c r="O14" s="182" t="s">
        <v>7</v>
      </c>
      <c r="P14" s="343"/>
    </row>
    <row r="15" spans="1:16" ht="16.5" customHeight="1">
      <c r="A15" s="426"/>
      <c r="B15" s="291"/>
      <c r="C15" s="459"/>
      <c r="D15" s="468"/>
      <c r="E15" s="462"/>
      <c r="F15" s="469"/>
      <c r="G15" s="211"/>
      <c r="H15" s="163">
        <f t="shared" si="0"/>
        <v>0</v>
      </c>
      <c r="I15" s="210"/>
      <c r="J15" s="87"/>
      <c r="K15" s="114"/>
      <c r="L15" s="198"/>
      <c r="M15" s="166"/>
      <c r="N15" s="185"/>
      <c r="O15" s="182" t="s">
        <v>9</v>
      </c>
      <c r="P15" s="343"/>
    </row>
    <row r="16" spans="1:16" ht="16.5" customHeight="1" thickBot="1">
      <c r="A16" s="426"/>
      <c r="B16" s="291"/>
      <c r="C16" s="459"/>
      <c r="D16" s="468"/>
      <c r="E16" s="462"/>
      <c r="F16" s="469"/>
      <c r="G16" s="237"/>
      <c r="H16" s="245">
        <f t="shared" si="0"/>
        <v>0</v>
      </c>
      <c r="I16" s="177"/>
      <c r="J16" s="9"/>
      <c r="K16" s="242"/>
      <c r="L16" s="242"/>
      <c r="M16" s="263"/>
      <c r="N16" s="264"/>
      <c r="O16" s="182" t="s">
        <v>8</v>
      </c>
      <c r="P16" s="343"/>
    </row>
    <row r="17" spans="1:16" ht="16.5" customHeight="1" thickBot="1">
      <c r="A17" s="426"/>
      <c r="B17" s="291"/>
      <c r="C17" s="458">
        <v>2018</v>
      </c>
      <c r="D17" s="266"/>
      <c r="E17" s="461">
        <f>G17+H17+M17+N17</f>
        <v>838.7570000000001</v>
      </c>
      <c r="F17" s="268"/>
      <c r="G17" s="267"/>
      <c r="H17" s="270">
        <f>I17+K17</f>
        <v>356</v>
      </c>
      <c r="I17" s="271">
        <f>I18+I19+I20+I21</f>
        <v>0</v>
      </c>
      <c r="J17" s="271">
        <f>J18+J19+J20+J21</f>
        <v>0</v>
      </c>
      <c r="K17" s="271">
        <f>K18+K19+K20+K21</f>
        <v>356</v>
      </c>
      <c r="L17" s="167"/>
      <c r="M17" s="174">
        <f>M18+M19+M20+M21</f>
        <v>357.757</v>
      </c>
      <c r="N17" s="175">
        <f>N18+N19+N20+N21</f>
        <v>125</v>
      </c>
      <c r="O17" s="272"/>
      <c r="P17" s="343"/>
    </row>
    <row r="18" spans="1:16" ht="16.5" customHeight="1">
      <c r="A18" s="426"/>
      <c r="B18" s="291"/>
      <c r="C18" s="459"/>
      <c r="D18" s="259"/>
      <c r="E18" s="462"/>
      <c r="F18" s="9"/>
      <c r="G18" s="260"/>
      <c r="H18" s="213">
        <f t="shared" si="0"/>
        <v>246</v>
      </c>
      <c r="I18" s="240"/>
      <c r="J18" s="86"/>
      <c r="K18" s="234">
        <v>246</v>
      </c>
      <c r="L18" s="234">
        <v>356</v>
      </c>
      <c r="M18" s="269">
        <v>257.757</v>
      </c>
      <c r="N18" s="265">
        <v>125</v>
      </c>
      <c r="O18" s="182" t="s">
        <v>6</v>
      </c>
      <c r="P18" s="343"/>
    </row>
    <row r="19" spans="1:16" ht="16.5" customHeight="1">
      <c r="A19" s="426"/>
      <c r="B19" s="291"/>
      <c r="C19" s="459"/>
      <c r="D19" s="12"/>
      <c r="E19" s="462"/>
      <c r="F19" s="9"/>
      <c r="G19" s="208"/>
      <c r="H19" s="163">
        <f t="shared" si="0"/>
        <v>110</v>
      </c>
      <c r="I19" s="210"/>
      <c r="J19" s="149"/>
      <c r="K19" s="114">
        <v>110</v>
      </c>
      <c r="L19" s="198"/>
      <c r="M19" s="114">
        <v>100</v>
      </c>
      <c r="N19" s="185"/>
      <c r="O19" s="182" t="s">
        <v>7</v>
      </c>
      <c r="P19" s="343"/>
    </row>
    <row r="20" spans="1:16" ht="16.5" customHeight="1">
      <c r="A20" s="426"/>
      <c r="B20" s="291"/>
      <c r="C20" s="459"/>
      <c r="D20" s="12"/>
      <c r="E20" s="462"/>
      <c r="F20" s="9"/>
      <c r="G20" s="208"/>
      <c r="H20" s="163">
        <f t="shared" si="0"/>
        <v>0</v>
      </c>
      <c r="I20" s="212"/>
      <c r="J20" s="87"/>
      <c r="K20" s="166"/>
      <c r="L20" s="194"/>
      <c r="M20" s="151"/>
      <c r="N20" s="219"/>
      <c r="O20" s="182" t="s">
        <v>9</v>
      </c>
      <c r="P20" s="343"/>
    </row>
    <row r="21" spans="1:16" ht="16.5" customHeight="1" thickBot="1">
      <c r="A21" s="426"/>
      <c r="B21" s="291"/>
      <c r="C21" s="460"/>
      <c r="D21" s="7"/>
      <c r="E21" s="463"/>
      <c r="F21" s="14"/>
      <c r="G21" s="13"/>
      <c r="H21" s="214">
        <f t="shared" si="0"/>
        <v>0</v>
      </c>
      <c r="I21" s="45"/>
      <c r="J21" s="14"/>
      <c r="K21" s="35"/>
      <c r="L21" s="35"/>
      <c r="M21" s="204"/>
      <c r="N21" s="220"/>
      <c r="O21" s="182" t="s">
        <v>8</v>
      </c>
      <c r="P21" s="343"/>
    </row>
    <row r="22" spans="1:16" ht="16.5" customHeight="1">
      <c r="A22" s="426"/>
      <c r="B22" s="291"/>
      <c r="C22" s="458">
        <v>2019</v>
      </c>
      <c r="D22" s="10"/>
      <c r="E22" s="461">
        <f>G22+H22+M22+N22</f>
        <v>838.7570000000001</v>
      </c>
      <c r="F22" s="11"/>
      <c r="G22" s="178"/>
      <c r="H22" s="213">
        <f t="shared" si="0"/>
        <v>356</v>
      </c>
      <c r="I22" s="209"/>
      <c r="J22" s="165"/>
      <c r="K22" s="168">
        <v>356</v>
      </c>
      <c r="L22" s="168">
        <v>356</v>
      </c>
      <c r="M22" s="201">
        <v>357.757</v>
      </c>
      <c r="N22" s="202">
        <v>125</v>
      </c>
      <c r="O22" s="181" t="s">
        <v>6</v>
      </c>
      <c r="P22" s="343"/>
    </row>
    <row r="23" spans="1:16" ht="16.5" customHeight="1">
      <c r="A23" s="426"/>
      <c r="B23" s="291"/>
      <c r="C23" s="459"/>
      <c r="D23" s="12"/>
      <c r="E23" s="462"/>
      <c r="F23" s="9"/>
      <c r="G23" s="208"/>
      <c r="H23" s="163">
        <f t="shared" si="0"/>
        <v>0</v>
      </c>
      <c r="I23" s="210"/>
      <c r="J23" s="149"/>
      <c r="K23" s="114"/>
      <c r="L23" s="198"/>
      <c r="M23" s="166"/>
      <c r="N23" s="185"/>
      <c r="O23" s="182" t="s">
        <v>7</v>
      </c>
      <c r="P23" s="343"/>
    </row>
    <row r="24" spans="1:16" ht="16.5" customHeight="1">
      <c r="A24" s="426"/>
      <c r="B24" s="291"/>
      <c r="C24" s="459"/>
      <c r="D24" s="12"/>
      <c r="E24" s="462"/>
      <c r="F24" s="9"/>
      <c r="G24" s="208"/>
      <c r="H24" s="163">
        <f t="shared" si="0"/>
        <v>0</v>
      </c>
      <c r="I24" s="210"/>
      <c r="J24" s="87"/>
      <c r="K24" s="114"/>
      <c r="L24" s="198"/>
      <c r="M24" s="166"/>
      <c r="N24" s="185"/>
      <c r="O24" s="182" t="s">
        <v>9</v>
      </c>
      <c r="P24" s="343"/>
    </row>
    <row r="25" spans="1:16" ht="16.5" customHeight="1" thickBot="1">
      <c r="A25" s="426"/>
      <c r="B25" s="291"/>
      <c r="C25" s="460"/>
      <c r="D25" s="7"/>
      <c r="E25" s="463"/>
      <c r="F25" s="14"/>
      <c r="G25" s="13"/>
      <c r="H25" s="214">
        <f t="shared" si="0"/>
        <v>0</v>
      </c>
      <c r="I25" s="193"/>
      <c r="J25" s="14"/>
      <c r="K25" s="170"/>
      <c r="L25" s="170"/>
      <c r="M25" s="203"/>
      <c r="N25" s="218"/>
      <c r="O25" s="182" t="s">
        <v>8</v>
      </c>
      <c r="P25" s="343"/>
    </row>
    <row r="26" spans="1:16" ht="16.5" customHeight="1">
      <c r="A26" s="426"/>
      <c r="B26" s="291"/>
      <c r="C26" s="464">
        <v>2020</v>
      </c>
      <c r="D26" s="20"/>
      <c r="E26" s="466">
        <f>G26+H26+M26+N26</f>
        <v>838.7570000000001</v>
      </c>
      <c r="F26" s="20"/>
      <c r="G26" s="207"/>
      <c r="H26" s="213">
        <f t="shared" si="0"/>
        <v>356</v>
      </c>
      <c r="I26" s="206"/>
      <c r="J26" s="20"/>
      <c r="K26" s="16">
        <v>356</v>
      </c>
      <c r="L26" s="16">
        <v>356</v>
      </c>
      <c r="M26" s="5">
        <v>357.757</v>
      </c>
      <c r="N26" s="169">
        <v>125</v>
      </c>
      <c r="O26" s="8" t="s">
        <v>6</v>
      </c>
      <c r="P26" s="380"/>
    </row>
    <row r="27" spans="1:16" ht="16.5" customHeight="1">
      <c r="A27" s="426"/>
      <c r="B27" s="291"/>
      <c r="C27" s="465"/>
      <c r="D27" s="32"/>
      <c r="E27" s="467"/>
      <c r="F27" s="32"/>
      <c r="G27" s="195"/>
      <c r="H27" s="163">
        <f t="shared" si="0"/>
        <v>0</v>
      </c>
      <c r="I27" s="199"/>
      <c r="J27" s="110"/>
      <c r="K27" s="110"/>
      <c r="L27" s="110"/>
      <c r="M27" s="110"/>
      <c r="N27" s="185"/>
      <c r="O27" s="246" t="s">
        <v>7</v>
      </c>
      <c r="P27" s="380"/>
    </row>
    <row r="28" spans="1:16" ht="16.5" customHeight="1">
      <c r="A28" s="426"/>
      <c r="B28" s="291"/>
      <c r="C28" s="465"/>
      <c r="D28" s="32"/>
      <c r="E28" s="467"/>
      <c r="F28" s="32"/>
      <c r="G28" s="195"/>
      <c r="H28" s="163">
        <f t="shared" si="0"/>
        <v>0</v>
      </c>
      <c r="I28" s="199"/>
      <c r="J28" s="110"/>
      <c r="K28" s="110"/>
      <c r="L28" s="110"/>
      <c r="M28" s="110"/>
      <c r="N28" s="185"/>
      <c r="O28" s="246" t="s">
        <v>9</v>
      </c>
      <c r="P28" s="380"/>
    </row>
    <row r="29" spans="1:16" ht="16.5" customHeight="1" thickBot="1">
      <c r="A29" s="427"/>
      <c r="B29" s="292"/>
      <c r="C29" s="465"/>
      <c r="D29" s="32"/>
      <c r="E29" s="467"/>
      <c r="F29" s="32"/>
      <c r="G29" s="274"/>
      <c r="H29" s="245">
        <f t="shared" si="0"/>
        <v>0</v>
      </c>
      <c r="I29" s="275"/>
      <c r="J29" s="32"/>
      <c r="K29" s="246"/>
      <c r="L29" s="246"/>
      <c r="M29" s="246"/>
      <c r="N29" s="235"/>
      <c r="O29" s="15" t="s">
        <v>8</v>
      </c>
      <c r="P29" s="381"/>
    </row>
    <row r="30" spans="1:16" ht="48.75" customHeight="1" thickBot="1">
      <c r="A30" s="426" t="s">
        <v>59</v>
      </c>
      <c r="B30" s="333" t="s">
        <v>63</v>
      </c>
      <c r="C30" s="276">
        <v>2017</v>
      </c>
      <c r="D30" s="97"/>
      <c r="E30" s="277">
        <f>G30+H30+M30+N30</f>
        <v>0</v>
      </c>
      <c r="F30" s="97"/>
      <c r="G30" s="97"/>
      <c r="H30" s="261"/>
      <c r="I30" s="280">
        <v>0</v>
      </c>
      <c r="J30" s="280"/>
      <c r="K30" s="280"/>
      <c r="L30" s="280"/>
      <c r="M30" s="282">
        <v>0</v>
      </c>
      <c r="N30" s="281"/>
      <c r="O30" s="290" t="s">
        <v>65</v>
      </c>
      <c r="P30" s="290" t="s">
        <v>64</v>
      </c>
    </row>
    <row r="31" spans="1:16" ht="44.25" customHeight="1" thickBot="1">
      <c r="A31" s="426"/>
      <c r="B31" s="335"/>
      <c r="C31" s="278">
        <v>2018</v>
      </c>
      <c r="D31" s="110"/>
      <c r="E31" s="277">
        <f>G31+H31+M31+N31</f>
        <v>20</v>
      </c>
      <c r="F31" s="110"/>
      <c r="G31" s="110"/>
      <c r="H31" s="163"/>
      <c r="I31" s="151"/>
      <c r="J31" s="151"/>
      <c r="K31" s="151"/>
      <c r="L31" s="151"/>
      <c r="M31" s="114">
        <v>20</v>
      </c>
      <c r="N31" s="219"/>
      <c r="O31" s="291"/>
      <c r="P31" s="291"/>
    </row>
    <row r="32" spans="1:16" ht="46.5" customHeight="1" thickBot="1">
      <c r="A32" s="426"/>
      <c r="B32" s="335"/>
      <c r="C32" s="278">
        <v>2019</v>
      </c>
      <c r="D32" s="110"/>
      <c r="E32" s="277">
        <f>G32+H32+M32+N32</f>
        <v>20</v>
      </c>
      <c r="F32" s="110"/>
      <c r="G32" s="110"/>
      <c r="H32" s="163"/>
      <c r="I32" s="151"/>
      <c r="J32" s="151"/>
      <c r="K32" s="151"/>
      <c r="L32" s="151"/>
      <c r="M32" s="114">
        <v>20</v>
      </c>
      <c r="N32" s="219"/>
      <c r="O32" s="291"/>
      <c r="P32" s="291"/>
    </row>
    <row r="33" spans="1:16" ht="40.5" customHeight="1" thickBot="1">
      <c r="A33" s="426"/>
      <c r="B33" s="335"/>
      <c r="C33" s="279">
        <v>2020</v>
      </c>
      <c r="D33" s="204"/>
      <c r="E33" s="270">
        <f>G33+H33+M33+N33</f>
        <v>20</v>
      </c>
      <c r="F33" s="204"/>
      <c r="G33" s="204"/>
      <c r="H33" s="214"/>
      <c r="I33" s="203"/>
      <c r="J33" s="203"/>
      <c r="K33" s="203"/>
      <c r="L33" s="203"/>
      <c r="M33" s="283">
        <v>20</v>
      </c>
      <c r="N33" s="218"/>
      <c r="O33" s="292"/>
      <c r="P33" s="292"/>
    </row>
    <row r="34" spans="1:16" ht="33.75" customHeight="1" thickBot="1">
      <c r="A34" s="426" t="s">
        <v>62</v>
      </c>
      <c r="B34" s="290" t="s">
        <v>61</v>
      </c>
      <c r="C34" s="459">
        <v>2017</v>
      </c>
      <c r="D34" s="468"/>
      <c r="E34" s="462">
        <f>G34+H34+M34+N34</f>
        <v>642</v>
      </c>
      <c r="F34" s="478"/>
      <c r="G34" s="476"/>
      <c r="H34" s="213">
        <f>I34+K34</f>
        <v>642</v>
      </c>
      <c r="I34" s="474"/>
      <c r="J34" s="7"/>
      <c r="K34" s="472">
        <v>642</v>
      </c>
      <c r="L34" s="470">
        <v>355</v>
      </c>
      <c r="M34" s="284">
        <v>0</v>
      </c>
      <c r="N34" s="216"/>
      <c r="O34" s="342" t="s">
        <v>9</v>
      </c>
      <c r="P34" s="342" t="s">
        <v>26</v>
      </c>
    </row>
    <row r="35" spans="1:16" ht="0.75" customHeight="1" thickBot="1">
      <c r="A35" s="426"/>
      <c r="B35" s="291"/>
      <c r="C35" s="460"/>
      <c r="D35" s="480"/>
      <c r="E35" s="463"/>
      <c r="F35" s="479"/>
      <c r="G35" s="477"/>
      <c r="H35" s="214">
        <f aca="true" t="shared" si="1" ref="H35:H42">I35+K35</f>
        <v>0</v>
      </c>
      <c r="I35" s="475"/>
      <c r="J35" s="14"/>
      <c r="K35" s="473"/>
      <c r="L35" s="471"/>
      <c r="M35" s="285">
        <v>0</v>
      </c>
      <c r="N35" s="217"/>
      <c r="O35" s="343"/>
      <c r="P35" s="343"/>
    </row>
    <row r="36" spans="1:16" ht="42" customHeight="1" thickBot="1">
      <c r="A36" s="426"/>
      <c r="B36" s="291"/>
      <c r="C36" s="239">
        <v>2018</v>
      </c>
      <c r="D36" s="259"/>
      <c r="E36" s="237">
        <f aca="true" t="shared" si="2" ref="E36:E42">G36+H36+M36+N36</f>
        <v>642</v>
      </c>
      <c r="F36" s="9"/>
      <c r="G36" s="260"/>
      <c r="H36" s="262">
        <f t="shared" si="1"/>
        <v>642</v>
      </c>
      <c r="I36" s="240"/>
      <c r="J36" s="86"/>
      <c r="K36" s="234">
        <v>642</v>
      </c>
      <c r="L36" s="168">
        <v>356</v>
      </c>
      <c r="M36" s="201">
        <v>0</v>
      </c>
      <c r="N36" s="202"/>
      <c r="O36" s="182" t="s">
        <v>9</v>
      </c>
      <c r="P36" s="343"/>
    </row>
    <row r="37" spans="1:16" ht="39" customHeight="1" thickBot="1">
      <c r="A37" s="426"/>
      <c r="B37" s="291"/>
      <c r="C37" s="238">
        <v>2019</v>
      </c>
      <c r="D37" s="10"/>
      <c r="E37" s="236">
        <f t="shared" si="2"/>
        <v>642</v>
      </c>
      <c r="F37" s="11"/>
      <c r="G37" s="178"/>
      <c r="H37" s="205">
        <f t="shared" si="1"/>
        <v>642</v>
      </c>
      <c r="I37" s="209"/>
      <c r="J37" s="165"/>
      <c r="K37" s="168">
        <v>642</v>
      </c>
      <c r="L37" s="168">
        <v>356</v>
      </c>
      <c r="M37" s="201">
        <v>0</v>
      </c>
      <c r="N37" s="202"/>
      <c r="O37" s="181" t="s">
        <v>6</v>
      </c>
      <c r="P37" s="343"/>
    </row>
    <row r="38" spans="1:16" ht="42" customHeight="1" thickBot="1">
      <c r="A38" s="426"/>
      <c r="B38" s="291"/>
      <c r="C38" s="241">
        <v>2020</v>
      </c>
      <c r="D38" s="20"/>
      <c r="E38" s="243">
        <f t="shared" si="2"/>
        <v>642</v>
      </c>
      <c r="F38" s="20"/>
      <c r="G38" s="207"/>
      <c r="H38" s="205">
        <f t="shared" si="1"/>
        <v>642</v>
      </c>
      <c r="I38" s="206"/>
      <c r="J38" s="20"/>
      <c r="K38" s="16">
        <v>642</v>
      </c>
      <c r="L38" s="16">
        <v>356</v>
      </c>
      <c r="M38" s="5">
        <v>0</v>
      </c>
      <c r="N38" s="169"/>
      <c r="O38" s="8" t="s">
        <v>6</v>
      </c>
      <c r="P38" s="343"/>
    </row>
    <row r="39" spans="1:16" ht="25.5" customHeight="1" thickBot="1">
      <c r="A39" s="361" t="s">
        <v>21</v>
      </c>
      <c r="B39" s="362"/>
      <c r="C39" s="141">
        <v>2017</v>
      </c>
      <c r="D39" s="43"/>
      <c r="E39" s="156">
        <f t="shared" si="2"/>
        <v>1463.482</v>
      </c>
      <c r="F39" s="50"/>
      <c r="G39" s="49"/>
      <c r="H39" s="244">
        <f t="shared" si="1"/>
        <v>997</v>
      </c>
      <c r="I39" s="52">
        <f>I34</f>
        <v>0</v>
      </c>
      <c r="J39" s="85"/>
      <c r="K39" s="51">
        <f>K12+K34</f>
        <v>997</v>
      </c>
      <c r="L39" s="53"/>
      <c r="M39" s="40">
        <f>M12+M34</f>
        <v>341.482</v>
      </c>
      <c r="N39" s="40">
        <f>N12+N34</f>
        <v>125</v>
      </c>
      <c r="O39" s="334"/>
      <c r="P39" s="290"/>
    </row>
    <row r="40" spans="1:16" ht="27" customHeight="1" thickBot="1">
      <c r="A40" s="363"/>
      <c r="B40" s="364"/>
      <c r="C40" s="141">
        <v>2018</v>
      </c>
      <c r="D40" s="43"/>
      <c r="E40" s="156">
        <f t="shared" si="2"/>
        <v>1500.757</v>
      </c>
      <c r="F40" s="43"/>
      <c r="G40" s="41"/>
      <c r="H40" s="243">
        <f t="shared" si="1"/>
        <v>998</v>
      </c>
      <c r="I40" s="44">
        <f>I36</f>
        <v>0</v>
      </c>
      <c r="J40" s="22"/>
      <c r="K40" s="46">
        <f>K17+K36</f>
        <v>998</v>
      </c>
      <c r="L40" s="45"/>
      <c r="M40" s="46">
        <f>M17+M31+M36</f>
        <v>377.757</v>
      </c>
      <c r="N40" s="40">
        <f>N18+N36</f>
        <v>125</v>
      </c>
      <c r="O40" s="336"/>
      <c r="P40" s="291"/>
    </row>
    <row r="41" spans="1:16" ht="22.5" customHeight="1" thickBot="1">
      <c r="A41" s="363"/>
      <c r="B41" s="364"/>
      <c r="C41" s="153">
        <v>2019</v>
      </c>
      <c r="D41" s="88"/>
      <c r="E41" s="156">
        <f t="shared" si="2"/>
        <v>1500.757</v>
      </c>
      <c r="F41" s="88"/>
      <c r="G41" s="17"/>
      <c r="H41" s="273">
        <f t="shared" si="1"/>
        <v>998</v>
      </c>
      <c r="I41" s="89">
        <f>I37</f>
        <v>0</v>
      </c>
      <c r="J41" s="32"/>
      <c r="K41" s="46">
        <f>K22+K37</f>
        <v>998</v>
      </c>
      <c r="L41" s="90"/>
      <c r="M41" s="286">
        <f>M22+M32+M37</f>
        <v>377.757</v>
      </c>
      <c r="N41" s="40">
        <f>N26+N37</f>
        <v>125</v>
      </c>
      <c r="O41" s="338"/>
      <c r="P41" s="292"/>
    </row>
    <row r="42" spans="1:16" ht="22.5" customHeight="1" thickBot="1">
      <c r="A42" s="365"/>
      <c r="B42" s="366"/>
      <c r="C42" s="155">
        <v>2020</v>
      </c>
      <c r="D42" s="91"/>
      <c r="E42" s="156">
        <f t="shared" si="2"/>
        <v>1500.757</v>
      </c>
      <c r="F42" s="118"/>
      <c r="G42" s="40"/>
      <c r="H42" s="236">
        <f t="shared" si="1"/>
        <v>998</v>
      </c>
      <c r="I42" s="46">
        <v>0</v>
      </c>
      <c r="J42" s="119"/>
      <c r="K42" s="46">
        <f>K26+K38</f>
        <v>998</v>
      </c>
      <c r="L42" s="92"/>
      <c r="M42" s="271">
        <f>M26+M33+M38</f>
        <v>377.757</v>
      </c>
      <c r="N42" s="40">
        <f>N26+N38</f>
        <v>125</v>
      </c>
      <c r="O42" s="38"/>
      <c r="P42" s="33"/>
    </row>
    <row r="43" spans="1:16" ht="24" customHeight="1" thickBot="1">
      <c r="A43" s="399" t="s">
        <v>28</v>
      </c>
      <c r="B43" s="400"/>
      <c r="C43" s="400"/>
      <c r="D43" s="400"/>
      <c r="E43" s="400"/>
      <c r="F43" s="400"/>
      <c r="G43" s="400"/>
      <c r="H43" s="400"/>
      <c r="I43" s="400"/>
      <c r="J43" s="400"/>
      <c r="K43" s="400"/>
      <c r="L43" s="400"/>
      <c r="M43" s="400"/>
      <c r="N43" s="401"/>
      <c r="O43" s="402"/>
      <c r="P43" s="8"/>
    </row>
    <row r="44" spans="1:16" ht="17.25" customHeight="1" thickBot="1">
      <c r="A44" s="348" t="s">
        <v>41</v>
      </c>
      <c r="B44" s="349"/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50"/>
      <c r="P44" s="8"/>
    </row>
    <row r="45" spans="1:16" ht="18" customHeight="1" thickBot="1">
      <c r="A45" s="348" t="s">
        <v>42</v>
      </c>
      <c r="B45" s="349"/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50"/>
      <c r="P45" s="18"/>
    </row>
    <row r="46" spans="1:16" ht="13.5" customHeight="1">
      <c r="A46" s="290" t="s">
        <v>50</v>
      </c>
      <c r="B46" s="295" t="s">
        <v>57</v>
      </c>
      <c r="C46" s="298">
        <v>2017</v>
      </c>
      <c r="D46" s="19"/>
      <c r="E46" s="340">
        <f>G46+H46+M46+N46</f>
        <v>93.28</v>
      </c>
      <c r="F46" s="11"/>
      <c r="G46" s="300"/>
      <c r="H46" s="347">
        <f>I46+K46</f>
        <v>0</v>
      </c>
      <c r="I46" s="377"/>
      <c r="J46" s="20"/>
      <c r="K46" s="319"/>
      <c r="L46" s="20"/>
      <c r="M46" s="319">
        <v>93.28</v>
      </c>
      <c r="N46" s="293"/>
      <c r="O46" s="295" t="s">
        <v>14</v>
      </c>
      <c r="P46" s="342" t="s">
        <v>31</v>
      </c>
    </row>
    <row r="47" spans="1:16" ht="13.5" customHeight="1" thickBot="1">
      <c r="A47" s="291"/>
      <c r="B47" s="296"/>
      <c r="C47" s="299"/>
      <c r="D47" s="21"/>
      <c r="E47" s="341"/>
      <c r="F47" s="14"/>
      <c r="G47" s="301"/>
      <c r="H47" s="294"/>
      <c r="I47" s="378"/>
      <c r="J47" s="22"/>
      <c r="K47" s="320"/>
      <c r="L47" s="22"/>
      <c r="M47" s="320"/>
      <c r="N47" s="294"/>
      <c r="O47" s="296"/>
      <c r="P47" s="343"/>
    </row>
    <row r="48" spans="1:16" ht="13.5" customHeight="1">
      <c r="A48" s="291"/>
      <c r="B48" s="296"/>
      <c r="C48" s="298">
        <v>2018</v>
      </c>
      <c r="D48" s="23"/>
      <c r="E48" s="340">
        <f>G48+H48+M48+N48</f>
        <v>97.3</v>
      </c>
      <c r="F48" s="11"/>
      <c r="G48" s="300"/>
      <c r="H48" s="347">
        <f>I48+K48</f>
        <v>0</v>
      </c>
      <c r="I48" s="377"/>
      <c r="J48" s="20"/>
      <c r="K48" s="319"/>
      <c r="L48" s="20"/>
      <c r="M48" s="319">
        <v>97.3</v>
      </c>
      <c r="N48" s="293"/>
      <c r="O48" s="296"/>
      <c r="P48" s="343"/>
    </row>
    <row r="49" spans="1:16" ht="15.75" customHeight="1" thickBot="1">
      <c r="A49" s="291"/>
      <c r="B49" s="296"/>
      <c r="C49" s="299"/>
      <c r="D49" s="21"/>
      <c r="E49" s="341"/>
      <c r="F49" s="14"/>
      <c r="G49" s="301"/>
      <c r="H49" s="294"/>
      <c r="I49" s="378"/>
      <c r="J49" s="22"/>
      <c r="K49" s="320"/>
      <c r="L49" s="22"/>
      <c r="M49" s="320"/>
      <c r="N49" s="294"/>
      <c r="O49" s="296"/>
      <c r="P49" s="343"/>
    </row>
    <row r="50" spans="1:16" ht="12.75" customHeight="1">
      <c r="A50" s="291"/>
      <c r="B50" s="296"/>
      <c r="C50" s="298">
        <v>2019</v>
      </c>
      <c r="D50" s="23"/>
      <c r="E50" s="340">
        <f>G50+H50+M50+N50</f>
        <v>97.3</v>
      </c>
      <c r="F50" s="11"/>
      <c r="G50" s="300"/>
      <c r="H50" s="347">
        <f>I50+K50</f>
        <v>0</v>
      </c>
      <c r="I50" s="377"/>
      <c r="J50" s="20"/>
      <c r="K50" s="319"/>
      <c r="L50" s="20"/>
      <c r="M50" s="319">
        <v>97.3</v>
      </c>
      <c r="N50" s="293"/>
      <c r="O50" s="296"/>
      <c r="P50" s="343"/>
    </row>
    <row r="51" spans="1:16" ht="47.25" customHeight="1" thickBot="1">
      <c r="A51" s="291"/>
      <c r="B51" s="296"/>
      <c r="C51" s="299"/>
      <c r="D51" s="21"/>
      <c r="E51" s="341"/>
      <c r="F51" s="14"/>
      <c r="G51" s="301"/>
      <c r="H51" s="294"/>
      <c r="I51" s="378"/>
      <c r="J51" s="22"/>
      <c r="K51" s="320"/>
      <c r="L51" s="22"/>
      <c r="M51" s="320"/>
      <c r="N51" s="294"/>
      <c r="O51" s="296"/>
      <c r="P51" s="343"/>
    </row>
    <row r="52" spans="1:16" ht="28.5" customHeight="1" thickBot="1">
      <c r="A52" s="292"/>
      <c r="B52" s="297"/>
      <c r="C52" s="47">
        <v>2020</v>
      </c>
      <c r="D52" s="104"/>
      <c r="E52" s="48">
        <f>G52+H52+M52+N52</f>
        <v>97.3</v>
      </c>
      <c r="F52" s="9"/>
      <c r="G52" s="188"/>
      <c r="H52" s="231">
        <f>I52+K52</f>
        <v>0</v>
      </c>
      <c r="I52" s="17"/>
      <c r="J52" s="32"/>
      <c r="K52" s="135"/>
      <c r="L52" s="32"/>
      <c r="M52" s="135">
        <v>97.3</v>
      </c>
      <c r="N52" s="86"/>
      <c r="O52" s="297"/>
      <c r="P52" s="344"/>
    </row>
    <row r="53" spans="1:16" ht="24" customHeight="1">
      <c r="A53" s="290" t="s">
        <v>52</v>
      </c>
      <c r="B53" s="484" t="s">
        <v>58</v>
      </c>
      <c r="C53" s="298">
        <v>2017</v>
      </c>
      <c r="D53" s="390"/>
      <c r="E53" s="340">
        <f>G53+H53+M53+N53</f>
        <v>40</v>
      </c>
      <c r="F53" s="24"/>
      <c r="G53" s="393"/>
      <c r="H53" s="321">
        <f>I53+K53</f>
        <v>0</v>
      </c>
      <c r="I53" s="395"/>
      <c r="J53" s="25"/>
      <c r="K53" s="319"/>
      <c r="L53" s="20"/>
      <c r="M53" s="319">
        <v>40</v>
      </c>
      <c r="N53" s="293"/>
      <c r="O53" s="342" t="s">
        <v>25</v>
      </c>
      <c r="P53" s="379" t="s">
        <v>30</v>
      </c>
    </row>
    <row r="54" spans="1:16" ht="20.25" customHeight="1" thickBot="1">
      <c r="A54" s="291"/>
      <c r="B54" s="485"/>
      <c r="C54" s="299"/>
      <c r="D54" s="391"/>
      <c r="E54" s="341"/>
      <c r="F54" s="26"/>
      <c r="G54" s="394"/>
      <c r="H54" s="322"/>
      <c r="I54" s="396"/>
      <c r="J54" s="27"/>
      <c r="K54" s="320"/>
      <c r="L54" s="22"/>
      <c r="M54" s="320"/>
      <c r="N54" s="294"/>
      <c r="O54" s="343"/>
      <c r="P54" s="380"/>
    </row>
    <row r="55" spans="1:16" ht="66" customHeight="1" hidden="1" thickBot="1">
      <c r="A55" s="291"/>
      <c r="B55" s="485"/>
      <c r="C55" s="298">
        <v>2018</v>
      </c>
      <c r="D55" s="390"/>
      <c r="E55" s="340">
        <f>G56+H56+M56+N56</f>
        <v>40</v>
      </c>
      <c r="F55" s="28"/>
      <c r="G55" s="28"/>
      <c r="H55" s="28"/>
      <c r="I55" s="29"/>
      <c r="J55" s="30"/>
      <c r="K55" s="136"/>
      <c r="L55" s="31"/>
      <c r="M55" s="136">
        <v>0</v>
      </c>
      <c r="N55" s="9"/>
      <c r="O55" s="343"/>
      <c r="P55" s="380"/>
    </row>
    <row r="56" spans="1:16" ht="60" customHeight="1" thickBot="1">
      <c r="A56" s="291"/>
      <c r="B56" s="485"/>
      <c r="C56" s="299"/>
      <c r="D56" s="391"/>
      <c r="E56" s="341"/>
      <c r="F56" s="26"/>
      <c r="G56" s="34"/>
      <c r="H56" s="232">
        <f>I56+K56</f>
        <v>0</v>
      </c>
      <c r="I56" s="37">
        <v>0</v>
      </c>
      <c r="J56" s="27"/>
      <c r="K56" s="134"/>
      <c r="L56" s="22"/>
      <c r="M56" s="134">
        <v>40</v>
      </c>
      <c r="N56" s="188"/>
      <c r="O56" s="343"/>
      <c r="P56" s="380"/>
    </row>
    <row r="57" spans="1:16" ht="60" customHeight="1" hidden="1" thickBot="1">
      <c r="A57" s="291"/>
      <c r="B57" s="485"/>
      <c r="C57" s="298">
        <v>2019</v>
      </c>
      <c r="D57" s="390"/>
      <c r="E57" s="340">
        <f>G58+H58+M58+N58</f>
        <v>40</v>
      </c>
      <c r="F57" s="26"/>
      <c r="G57" s="34"/>
      <c r="H57" s="180"/>
      <c r="I57" s="37"/>
      <c r="J57" s="27"/>
      <c r="K57" s="36"/>
      <c r="L57" s="22"/>
      <c r="M57" s="36">
        <v>0</v>
      </c>
      <c r="N57" s="9"/>
      <c r="O57" s="343"/>
      <c r="P57" s="380"/>
    </row>
    <row r="58" spans="1:16" ht="50.25" customHeight="1" thickBot="1">
      <c r="A58" s="291"/>
      <c r="B58" s="485"/>
      <c r="C58" s="299"/>
      <c r="D58" s="391"/>
      <c r="E58" s="341"/>
      <c r="F58" s="24"/>
      <c r="G58" s="34"/>
      <c r="H58" s="230">
        <f>I58+K58</f>
        <v>0</v>
      </c>
      <c r="I58" s="29">
        <v>0</v>
      </c>
      <c r="J58" s="25"/>
      <c r="K58" s="196"/>
      <c r="L58" s="32"/>
      <c r="M58" s="196">
        <v>40</v>
      </c>
      <c r="N58" s="188"/>
      <c r="O58" s="343"/>
      <c r="P58" s="380"/>
    </row>
    <row r="59" spans="1:16" ht="48" customHeight="1" hidden="1" thickBot="1">
      <c r="A59" s="291"/>
      <c r="B59" s="485"/>
      <c r="C59" s="397">
        <v>2020</v>
      </c>
      <c r="D59" s="100"/>
      <c r="E59" s="340">
        <f>G60+H60+M60+N60</f>
        <v>40</v>
      </c>
      <c r="F59" s="102"/>
      <c r="G59" s="93"/>
      <c r="H59" s="192"/>
      <c r="I59" s="94"/>
      <c r="J59" s="95"/>
      <c r="K59" s="96"/>
      <c r="L59" s="97"/>
      <c r="M59" s="96"/>
      <c r="N59" s="9"/>
      <c r="O59" s="343"/>
      <c r="P59" s="380"/>
    </row>
    <row r="60" spans="1:16" ht="47.25" customHeight="1" thickBot="1">
      <c r="A60" s="292"/>
      <c r="B60" s="486"/>
      <c r="C60" s="398"/>
      <c r="D60" s="101"/>
      <c r="E60" s="341"/>
      <c r="F60" s="103"/>
      <c r="G60" s="190"/>
      <c r="H60" s="233">
        <f>I60+K60</f>
        <v>0</v>
      </c>
      <c r="I60" s="191">
        <v>0</v>
      </c>
      <c r="J60" s="98"/>
      <c r="K60" s="99"/>
      <c r="L60" s="189"/>
      <c r="M60" s="99">
        <v>40</v>
      </c>
      <c r="N60" s="39"/>
      <c r="O60" s="344"/>
      <c r="P60" s="381"/>
    </row>
    <row r="61" spans="1:16" ht="21.75" customHeight="1" thickBot="1">
      <c r="A61" s="361" t="s">
        <v>22</v>
      </c>
      <c r="B61" s="362"/>
      <c r="C61" s="40">
        <v>2017</v>
      </c>
      <c r="D61" s="43"/>
      <c r="E61" s="123">
        <f>G61+H61+M61+N61</f>
        <v>133.28</v>
      </c>
      <c r="F61" s="124"/>
      <c r="G61" s="123"/>
      <c r="H61" s="125">
        <f>I61+K61</f>
        <v>0</v>
      </c>
      <c r="I61" s="125">
        <f aca="true" t="shared" si="3" ref="I61:N61">I46+I53</f>
        <v>0</v>
      </c>
      <c r="J61" s="125">
        <f t="shared" si="3"/>
        <v>0</v>
      </c>
      <c r="K61" s="125">
        <f t="shared" si="3"/>
        <v>0</v>
      </c>
      <c r="L61" s="125">
        <f t="shared" si="3"/>
        <v>0</v>
      </c>
      <c r="M61" s="125">
        <f t="shared" si="3"/>
        <v>133.28</v>
      </c>
      <c r="N61" s="125">
        <f t="shared" si="3"/>
        <v>0</v>
      </c>
      <c r="O61" s="443"/>
      <c r="P61" s="290" t="s">
        <v>34</v>
      </c>
    </row>
    <row r="62" spans="1:16" ht="22.5" customHeight="1" thickBot="1">
      <c r="A62" s="363"/>
      <c r="B62" s="364"/>
      <c r="C62" s="40">
        <v>2018</v>
      </c>
      <c r="D62" s="43"/>
      <c r="E62" s="123">
        <f>G62+H62+M62+N62</f>
        <v>137.3</v>
      </c>
      <c r="F62" s="124"/>
      <c r="G62" s="127"/>
      <c r="H62" s="125">
        <f>I62+K62</f>
        <v>0</v>
      </c>
      <c r="I62" s="123">
        <f aca="true" t="shared" si="4" ref="I62:N62">I48+I56</f>
        <v>0</v>
      </c>
      <c r="J62" s="123">
        <f t="shared" si="4"/>
        <v>0</v>
      </c>
      <c r="K62" s="123">
        <f t="shared" si="4"/>
        <v>0</v>
      </c>
      <c r="L62" s="123">
        <f t="shared" si="4"/>
        <v>0</v>
      </c>
      <c r="M62" s="123">
        <f t="shared" si="4"/>
        <v>137.3</v>
      </c>
      <c r="N62" s="123">
        <f t="shared" si="4"/>
        <v>0</v>
      </c>
      <c r="O62" s="444"/>
      <c r="P62" s="291"/>
    </row>
    <row r="63" spans="1:16" ht="21" customHeight="1" thickBot="1">
      <c r="A63" s="363"/>
      <c r="B63" s="364"/>
      <c r="C63" s="17">
        <v>2019</v>
      </c>
      <c r="D63" s="88"/>
      <c r="E63" s="123">
        <f>G63+H63+M63+N63</f>
        <v>137.3</v>
      </c>
      <c r="F63" s="129"/>
      <c r="G63" s="130"/>
      <c r="H63" s="125">
        <f>I63+K63</f>
        <v>0</v>
      </c>
      <c r="I63" s="123">
        <f aca="true" t="shared" si="5" ref="I63:N63">I50+I58</f>
        <v>0</v>
      </c>
      <c r="J63" s="123">
        <f t="shared" si="5"/>
        <v>0</v>
      </c>
      <c r="K63" s="123">
        <f t="shared" si="5"/>
        <v>0</v>
      </c>
      <c r="L63" s="123">
        <f t="shared" si="5"/>
        <v>0</v>
      </c>
      <c r="M63" s="123">
        <f t="shared" si="5"/>
        <v>137.3</v>
      </c>
      <c r="N63" s="123">
        <f t="shared" si="5"/>
        <v>0</v>
      </c>
      <c r="O63" s="444"/>
      <c r="P63" s="291"/>
    </row>
    <row r="64" spans="1:16" ht="22.5" customHeight="1" thickBot="1">
      <c r="A64" s="365"/>
      <c r="B64" s="366"/>
      <c r="C64" s="111">
        <v>2020</v>
      </c>
      <c r="D64" s="105"/>
      <c r="E64" s="123">
        <f>G64+H64+M64+N64</f>
        <v>137.3</v>
      </c>
      <c r="F64" s="133"/>
      <c r="G64" s="133"/>
      <c r="H64" s="125">
        <f>I64+K64</f>
        <v>0</v>
      </c>
      <c r="I64" s="127">
        <f aca="true" t="shared" si="6" ref="I64:N64">I52+I60</f>
        <v>0</v>
      </c>
      <c r="J64" s="127">
        <f t="shared" si="6"/>
        <v>0</v>
      </c>
      <c r="K64" s="127">
        <f t="shared" si="6"/>
        <v>0</v>
      </c>
      <c r="L64" s="127">
        <f t="shared" si="6"/>
        <v>0</v>
      </c>
      <c r="M64" s="127">
        <f t="shared" si="6"/>
        <v>137.3</v>
      </c>
      <c r="N64" s="127">
        <f t="shared" si="6"/>
        <v>0</v>
      </c>
      <c r="O64" s="445"/>
      <c r="P64" s="292"/>
    </row>
    <row r="65" spans="1:16" ht="19.5" customHeight="1" thickBot="1">
      <c r="A65" s="370" t="s">
        <v>66</v>
      </c>
      <c r="B65" s="448"/>
      <c r="C65" s="448"/>
      <c r="D65" s="448"/>
      <c r="E65" s="448"/>
      <c r="F65" s="448"/>
      <c r="G65" s="448"/>
      <c r="H65" s="448"/>
      <c r="I65" s="448"/>
      <c r="J65" s="448"/>
      <c r="K65" s="448"/>
      <c r="L65" s="448"/>
      <c r="M65" s="448"/>
      <c r="N65" s="448"/>
      <c r="O65" s="448"/>
      <c r="P65" s="369"/>
    </row>
    <row r="66" spans="1:16" ht="19.5" customHeight="1">
      <c r="A66" s="388" t="s">
        <v>37</v>
      </c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29"/>
    </row>
    <row r="67" spans="1:16" ht="19.5" customHeight="1" thickBot="1">
      <c r="A67" s="449" t="s">
        <v>38</v>
      </c>
      <c r="B67" s="450"/>
      <c r="C67" s="450"/>
      <c r="D67" s="450"/>
      <c r="E67" s="450"/>
      <c r="F67" s="450"/>
      <c r="G67" s="450"/>
      <c r="H67" s="450"/>
      <c r="I67" s="450"/>
      <c r="J67" s="450"/>
      <c r="K67" s="450"/>
      <c r="L67" s="450"/>
      <c r="M67" s="451"/>
      <c r="N67" s="451"/>
      <c r="O67" s="450"/>
      <c r="P67" s="331"/>
    </row>
    <row r="68" spans="1:16" ht="12.75" customHeight="1">
      <c r="A68" s="323" t="s">
        <v>56</v>
      </c>
      <c r="B68" s="323" t="s">
        <v>51</v>
      </c>
      <c r="C68" s="353">
        <v>2017</v>
      </c>
      <c r="D68" s="355"/>
      <c r="E68" s="313">
        <f>G68+H68+M68+N68</f>
        <v>3256.791</v>
      </c>
      <c r="F68" s="314"/>
      <c r="G68" s="307"/>
      <c r="H68" s="307">
        <f>I68+K68</f>
        <v>0</v>
      </c>
      <c r="I68" s="310">
        <v>0</v>
      </c>
      <c r="J68" s="59"/>
      <c r="K68" s="310">
        <v>0</v>
      </c>
      <c r="L68" s="310">
        <v>0</v>
      </c>
      <c r="M68" s="446">
        <v>3256.791</v>
      </c>
      <c r="N68" s="454">
        <v>0</v>
      </c>
      <c r="O68" s="329" t="s">
        <v>12</v>
      </c>
      <c r="P68" s="323" t="s">
        <v>27</v>
      </c>
    </row>
    <row r="69" spans="1:16" ht="6.75" customHeight="1">
      <c r="A69" s="324"/>
      <c r="B69" s="324"/>
      <c r="C69" s="367"/>
      <c r="D69" s="371"/>
      <c r="E69" s="315"/>
      <c r="F69" s="316"/>
      <c r="G69" s="308"/>
      <c r="H69" s="308"/>
      <c r="I69" s="311"/>
      <c r="J69" s="60"/>
      <c r="K69" s="311"/>
      <c r="L69" s="311"/>
      <c r="M69" s="447"/>
      <c r="N69" s="455"/>
      <c r="O69" s="330"/>
      <c r="P69" s="324"/>
    </row>
    <row r="70" spans="1:16" ht="2.25" customHeight="1" thickBot="1">
      <c r="A70" s="324"/>
      <c r="B70" s="324"/>
      <c r="C70" s="354"/>
      <c r="D70" s="372"/>
      <c r="E70" s="317"/>
      <c r="F70" s="318"/>
      <c r="G70" s="309"/>
      <c r="H70" s="309"/>
      <c r="I70" s="312"/>
      <c r="J70" s="62"/>
      <c r="K70" s="312"/>
      <c r="L70" s="312"/>
      <c r="M70" s="447"/>
      <c r="N70" s="455"/>
      <c r="O70" s="331"/>
      <c r="P70" s="324"/>
    </row>
    <row r="71" spans="1:16" ht="19.5" customHeight="1" thickBot="1">
      <c r="A71" s="324"/>
      <c r="B71" s="324"/>
      <c r="C71" s="138">
        <v>2018</v>
      </c>
      <c r="D71" s="139"/>
      <c r="E71" s="140">
        <f aca="true" t="shared" si="7" ref="E71:E81">G71+H71+M71+N71</f>
        <v>2621.546</v>
      </c>
      <c r="F71" s="52"/>
      <c r="G71" s="63"/>
      <c r="H71" s="63">
        <f>I71+K71</f>
        <v>0</v>
      </c>
      <c r="I71" s="64">
        <v>0</v>
      </c>
      <c r="J71" s="65"/>
      <c r="K71" s="64">
        <v>0</v>
      </c>
      <c r="L71" s="64">
        <v>0</v>
      </c>
      <c r="M71" s="251">
        <f>3086.642-465.096</f>
        <v>2621.546</v>
      </c>
      <c r="N71" s="254">
        <v>0</v>
      </c>
      <c r="O71" s="222" t="s">
        <v>12</v>
      </c>
      <c r="P71" s="324"/>
    </row>
    <row r="72" spans="1:16" ht="19.5" customHeight="1" thickBot="1">
      <c r="A72" s="324"/>
      <c r="B72" s="324"/>
      <c r="C72" s="370">
        <v>2019</v>
      </c>
      <c r="D72" s="369"/>
      <c r="E72" s="368">
        <f t="shared" si="7"/>
        <v>2451.174</v>
      </c>
      <c r="F72" s="376"/>
      <c r="G72" s="68"/>
      <c r="H72" s="63">
        <f aca="true" t="shared" si="8" ref="H72:H89">I72+K72</f>
        <v>0</v>
      </c>
      <c r="I72" s="69">
        <v>0</v>
      </c>
      <c r="J72" s="70"/>
      <c r="K72" s="69">
        <v>0</v>
      </c>
      <c r="L72" s="69">
        <v>0</v>
      </c>
      <c r="M72" s="251">
        <v>2451.174</v>
      </c>
      <c r="N72" s="254">
        <v>0</v>
      </c>
      <c r="O72" s="222" t="s">
        <v>12</v>
      </c>
      <c r="P72" s="324"/>
    </row>
    <row r="73" spans="1:16" ht="19.5" customHeight="1" thickBot="1">
      <c r="A73" s="325"/>
      <c r="B73" s="325"/>
      <c r="C73" s="67">
        <v>2020</v>
      </c>
      <c r="D73" s="50"/>
      <c r="E73" s="61">
        <f t="shared" si="7"/>
        <v>2451.174</v>
      </c>
      <c r="F73" s="55"/>
      <c r="G73" s="68"/>
      <c r="H73" s="63">
        <f t="shared" si="8"/>
        <v>0</v>
      </c>
      <c r="I73" s="71">
        <v>0</v>
      </c>
      <c r="J73" s="70"/>
      <c r="K73" s="71">
        <v>0</v>
      </c>
      <c r="L73" s="71">
        <v>0</v>
      </c>
      <c r="M73" s="251">
        <v>2451.174</v>
      </c>
      <c r="N73" s="254">
        <v>0</v>
      </c>
      <c r="O73" s="222" t="s">
        <v>12</v>
      </c>
      <c r="P73" s="324"/>
    </row>
    <row r="74" spans="1:16" ht="19.5" customHeight="1" thickBot="1">
      <c r="A74" s="356" t="s">
        <v>67</v>
      </c>
      <c r="B74" s="323" t="s">
        <v>53</v>
      </c>
      <c r="C74" s="67">
        <v>2017</v>
      </c>
      <c r="D74" s="50"/>
      <c r="E74" s="61">
        <f t="shared" si="7"/>
        <v>4216.183</v>
      </c>
      <c r="F74" s="55"/>
      <c r="G74" s="68"/>
      <c r="H74" s="63">
        <f t="shared" si="8"/>
        <v>400</v>
      </c>
      <c r="I74" s="71">
        <v>0</v>
      </c>
      <c r="J74" s="70"/>
      <c r="K74" s="71">
        <v>400</v>
      </c>
      <c r="L74" s="71">
        <v>400</v>
      </c>
      <c r="M74" s="252">
        <v>3016.183</v>
      </c>
      <c r="N74" s="254">
        <v>800</v>
      </c>
      <c r="O74" s="222" t="s">
        <v>12</v>
      </c>
      <c r="P74" s="324"/>
    </row>
    <row r="75" spans="1:16" ht="19.5" customHeight="1" thickBot="1">
      <c r="A75" s="357"/>
      <c r="B75" s="324"/>
      <c r="C75" s="67">
        <v>2018</v>
      </c>
      <c r="D75" s="50"/>
      <c r="E75" s="61">
        <f t="shared" si="7"/>
        <v>4771.992</v>
      </c>
      <c r="F75" s="55"/>
      <c r="G75" s="68"/>
      <c r="H75" s="63">
        <f t="shared" si="8"/>
        <v>700</v>
      </c>
      <c r="I75" s="71">
        <v>0</v>
      </c>
      <c r="J75" s="70"/>
      <c r="K75" s="71">
        <v>700</v>
      </c>
      <c r="L75" s="71">
        <v>700</v>
      </c>
      <c r="M75" s="251">
        <v>3271.992</v>
      </c>
      <c r="N75" s="254">
        <v>800</v>
      </c>
      <c r="O75" s="222" t="s">
        <v>12</v>
      </c>
      <c r="P75" s="324"/>
    </row>
    <row r="76" spans="1:16" ht="19.5" customHeight="1" thickBot="1">
      <c r="A76" s="357"/>
      <c r="B76" s="324"/>
      <c r="C76" s="67">
        <v>2019</v>
      </c>
      <c r="D76" s="50"/>
      <c r="E76" s="61">
        <f t="shared" si="7"/>
        <v>4771.992</v>
      </c>
      <c r="F76" s="55"/>
      <c r="G76" s="68"/>
      <c r="H76" s="63">
        <f t="shared" si="8"/>
        <v>700</v>
      </c>
      <c r="I76" s="71">
        <v>0</v>
      </c>
      <c r="J76" s="70"/>
      <c r="K76" s="71">
        <v>700</v>
      </c>
      <c r="L76" s="71">
        <v>700</v>
      </c>
      <c r="M76" s="251">
        <v>3271.992</v>
      </c>
      <c r="N76" s="254">
        <v>800</v>
      </c>
      <c r="O76" s="222" t="s">
        <v>12</v>
      </c>
      <c r="P76" s="324"/>
    </row>
    <row r="77" spans="1:16" ht="19.5" customHeight="1" thickBot="1">
      <c r="A77" s="358"/>
      <c r="B77" s="325"/>
      <c r="C77" s="67">
        <v>2020</v>
      </c>
      <c r="D77" s="50"/>
      <c r="E77" s="61">
        <f t="shared" si="7"/>
        <v>4771.992</v>
      </c>
      <c r="F77" s="55"/>
      <c r="G77" s="68"/>
      <c r="H77" s="63">
        <f t="shared" si="8"/>
        <v>700</v>
      </c>
      <c r="I77" s="71">
        <v>0</v>
      </c>
      <c r="J77" s="70"/>
      <c r="K77" s="71">
        <v>700</v>
      </c>
      <c r="L77" s="71">
        <v>700</v>
      </c>
      <c r="M77" s="251">
        <v>3271.992</v>
      </c>
      <c r="N77" s="254">
        <v>800</v>
      </c>
      <c r="O77" s="222" t="s">
        <v>12</v>
      </c>
      <c r="P77" s="325"/>
    </row>
    <row r="78" spans="1:16" ht="19.5" customHeight="1" thickBot="1">
      <c r="A78" s="323" t="s">
        <v>68</v>
      </c>
      <c r="B78" s="323" t="s">
        <v>54</v>
      </c>
      <c r="C78" s="56">
        <v>2017</v>
      </c>
      <c r="D78" s="106"/>
      <c r="E78" s="61">
        <f t="shared" si="7"/>
        <v>0</v>
      </c>
      <c r="F78" s="84"/>
      <c r="G78" s="54"/>
      <c r="H78" s="63">
        <f t="shared" si="8"/>
        <v>0</v>
      </c>
      <c r="I78" s="157">
        <v>0</v>
      </c>
      <c r="J78" s="158"/>
      <c r="K78" s="157">
        <v>0</v>
      </c>
      <c r="L78" s="157">
        <v>0</v>
      </c>
      <c r="M78" s="251">
        <v>0</v>
      </c>
      <c r="N78" s="255"/>
      <c r="O78" s="223" t="s">
        <v>13</v>
      </c>
      <c r="P78" s="323" t="s">
        <v>32</v>
      </c>
    </row>
    <row r="79" spans="1:16" ht="19.5" customHeight="1" thickBot="1">
      <c r="A79" s="324"/>
      <c r="B79" s="392"/>
      <c r="C79" s="154">
        <v>2018</v>
      </c>
      <c r="D79" s="108"/>
      <c r="E79" s="61">
        <f t="shared" si="7"/>
        <v>680.059</v>
      </c>
      <c r="F79" s="120"/>
      <c r="G79" s="160"/>
      <c r="H79" s="63">
        <f t="shared" si="8"/>
        <v>0</v>
      </c>
      <c r="I79" s="227">
        <v>0</v>
      </c>
      <c r="J79" s="162"/>
      <c r="K79" s="227">
        <v>0</v>
      </c>
      <c r="L79" s="161"/>
      <c r="M79" s="251">
        <f>582.682+97.377</f>
        <v>680.059</v>
      </c>
      <c r="N79" s="255"/>
      <c r="O79" s="159" t="s">
        <v>39</v>
      </c>
      <c r="P79" s="324"/>
    </row>
    <row r="80" spans="1:16" ht="19.5" customHeight="1" thickBot="1">
      <c r="A80" s="324"/>
      <c r="B80" s="324"/>
      <c r="C80" s="67">
        <v>2019</v>
      </c>
      <c r="D80" s="72"/>
      <c r="E80" s="61">
        <f t="shared" si="7"/>
        <v>0</v>
      </c>
      <c r="F80" s="73"/>
      <c r="G80" s="121"/>
      <c r="H80" s="63">
        <f t="shared" si="8"/>
        <v>0</v>
      </c>
      <c r="I80" s="71">
        <v>0</v>
      </c>
      <c r="J80" s="122"/>
      <c r="K80" s="71">
        <v>0</v>
      </c>
      <c r="L80" s="71">
        <v>0</v>
      </c>
      <c r="M80" s="250">
        <v>0</v>
      </c>
      <c r="N80" s="257"/>
      <c r="O80" s="224"/>
      <c r="P80" s="324"/>
    </row>
    <row r="81" spans="1:16" ht="26.25" customHeight="1" thickBot="1">
      <c r="A81" s="325"/>
      <c r="B81" s="325"/>
      <c r="C81" s="142">
        <v>2020</v>
      </c>
      <c r="D81" s="72"/>
      <c r="E81" s="61">
        <f t="shared" si="7"/>
        <v>0</v>
      </c>
      <c r="F81" s="73"/>
      <c r="G81" s="54"/>
      <c r="H81" s="63">
        <f t="shared" si="8"/>
        <v>0</v>
      </c>
      <c r="I81" s="66">
        <v>0</v>
      </c>
      <c r="J81" s="107"/>
      <c r="K81" s="66">
        <v>0</v>
      </c>
      <c r="L81" s="66">
        <v>0</v>
      </c>
      <c r="M81" s="66">
        <v>0</v>
      </c>
      <c r="N81" s="49"/>
      <c r="O81" s="225"/>
      <c r="P81" s="324"/>
    </row>
    <row r="82" spans="1:16" ht="19.5" customHeight="1" thickBot="1">
      <c r="A82" s="323" t="s">
        <v>69</v>
      </c>
      <c r="B82" s="481" t="s">
        <v>55</v>
      </c>
      <c r="C82" s="353">
        <v>2017</v>
      </c>
      <c r="D82" s="75"/>
      <c r="E82" s="359">
        <f>G82+G83+H82+H83+M82+M83+N82+N83</f>
        <v>677.256</v>
      </c>
      <c r="F82" s="77"/>
      <c r="G82" s="78"/>
      <c r="H82" s="63">
        <f t="shared" si="8"/>
        <v>0</v>
      </c>
      <c r="I82" s="64">
        <v>0</v>
      </c>
      <c r="J82" s="373"/>
      <c r="K82" s="64">
        <v>0</v>
      </c>
      <c r="L82" s="64">
        <v>0</v>
      </c>
      <c r="M82" s="253">
        <v>372.376</v>
      </c>
      <c r="N82" s="258"/>
      <c r="O82" s="221" t="s">
        <v>10</v>
      </c>
      <c r="P82" s="324"/>
    </row>
    <row r="83" spans="1:16" ht="19.5" customHeight="1" thickBot="1">
      <c r="A83" s="324"/>
      <c r="B83" s="482"/>
      <c r="C83" s="354"/>
      <c r="D83" s="79"/>
      <c r="E83" s="360"/>
      <c r="F83" s="80"/>
      <c r="G83" s="78"/>
      <c r="H83" s="63">
        <f t="shared" si="8"/>
        <v>0</v>
      </c>
      <c r="I83" s="64">
        <v>0</v>
      </c>
      <c r="J83" s="374"/>
      <c r="K83" s="64">
        <v>0</v>
      </c>
      <c r="L83" s="64">
        <v>0</v>
      </c>
      <c r="M83" s="251">
        <v>304.88</v>
      </c>
      <c r="N83" s="255"/>
      <c r="O83" s="222" t="s">
        <v>12</v>
      </c>
      <c r="P83" s="324"/>
    </row>
    <row r="84" spans="1:16" ht="19.5" customHeight="1" thickBot="1">
      <c r="A84" s="324"/>
      <c r="B84" s="482"/>
      <c r="C84" s="56">
        <v>2018</v>
      </c>
      <c r="D84" s="79"/>
      <c r="E84" s="76">
        <f aca="true" t="shared" si="9" ref="E84:E90">G84+H84+M84+N84</f>
        <v>300</v>
      </c>
      <c r="F84" s="80"/>
      <c r="G84" s="137"/>
      <c r="H84" s="63">
        <f t="shared" si="8"/>
        <v>0</v>
      </c>
      <c r="I84" s="64">
        <v>0</v>
      </c>
      <c r="J84" s="374"/>
      <c r="K84" s="64">
        <v>0</v>
      </c>
      <c r="L84" s="64">
        <v>0</v>
      </c>
      <c r="M84" s="251">
        <v>300</v>
      </c>
      <c r="N84" s="255"/>
      <c r="O84" s="226" t="s">
        <v>10</v>
      </c>
      <c r="P84" s="324"/>
    </row>
    <row r="85" spans="1:16" ht="19.5" customHeight="1" thickBot="1">
      <c r="A85" s="324"/>
      <c r="B85" s="482"/>
      <c r="C85" s="56">
        <v>2019</v>
      </c>
      <c r="D85" s="75"/>
      <c r="E85" s="76">
        <f t="shared" si="9"/>
        <v>0</v>
      </c>
      <c r="F85" s="77"/>
      <c r="G85" s="78"/>
      <c r="H85" s="63">
        <f t="shared" si="8"/>
        <v>0</v>
      </c>
      <c r="I85" s="64">
        <v>0</v>
      </c>
      <c r="J85" s="375"/>
      <c r="K85" s="64">
        <v>0</v>
      </c>
      <c r="L85" s="64">
        <v>0</v>
      </c>
      <c r="M85" s="251">
        <v>0</v>
      </c>
      <c r="N85" s="255"/>
      <c r="O85" s="226" t="s">
        <v>10</v>
      </c>
      <c r="P85" s="324"/>
    </row>
    <row r="86" spans="1:16" ht="15.75" customHeight="1" thickBot="1">
      <c r="A86" s="325"/>
      <c r="B86" s="483"/>
      <c r="C86" s="142">
        <v>2020</v>
      </c>
      <c r="D86" s="143"/>
      <c r="E86" s="76">
        <f t="shared" si="9"/>
        <v>0</v>
      </c>
      <c r="F86" s="144"/>
      <c r="G86" s="145"/>
      <c r="H86" s="63">
        <f t="shared" si="8"/>
        <v>0</v>
      </c>
      <c r="I86" s="146">
        <v>0</v>
      </c>
      <c r="J86" s="147"/>
      <c r="K86" s="146">
        <v>0</v>
      </c>
      <c r="L86" s="146">
        <v>0</v>
      </c>
      <c r="M86" s="251">
        <v>0</v>
      </c>
      <c r="N86" s="255"/>
      <c r="O86" s="186" t="s">
        <v>10</v>
      </c>
      <c r="P86" s="324"/>
    </row>
    <row r="87" spans="1:16" ht="19.5" customHeight="1" thickBot="1">
      <c r="A87" s="326" t="s">
        <v>70</v>
      </c>
      <c r="B87" s="481" t="s">
        <v>71</v>
      </c>
      <c r="C87" s="353">
        <v>2017</v>
      </c>
      <c r="D87" s="355"/>
      <c r="E87" s="313">
        <f t="shared" si="9"/>
        <v>144.718</v>
      </c>
      <c r="F87" s="355"/>
      <c r="G87" s="81"/>
      <c r="H87" s="63">
        <f t="shared" si="8"/>
        <v>0</v>
      </c>
      <c r="I87" s="83">
        <v>0</v>
      </c>
      <c r="J87" s="58"/>
      <c r="K87" s="83">
        <v>0</v>
      </c>
      <c r="L87" s="83">
        <v>0</v>
      </c>
      <c r="M87" s="251">
        <v>144.718</v>
      </c>
      <c r="N87" s="256"/>
      <c r="O87" s="329" t="s">
        <v>13</v>
      </c>
      <c r="P87" s="324"/>
    </row>
    <row r="88" spans="1:16" ht="19.5" customHeight="1" thickBot="1">
      <c r="A88" s="327"/>
      <c r="B88" s="482"/>
      <c r="C88" s="370">
        <v>2018</v>
      </c>
      <c r="D88" s="369"/>
      <c r="E88" s="368">
        <f t="shared" si="9"/>
        <v>0</v>
      </c>
      <c r="F88" s="369"/>
      <c r="G88" s="49"/>
      <c r="H88" s="63">
        <f t="shared" si="8"/>
        <v>0</v>
      </c>
      <c r="I88" s="66">
        <v>0</v>
      </c>
      <c r="J88" s="82"/>
      <c r="K88" s="66">
        <v>0</v>
      </c>
      <c r="L88" s="66">
        <v>0</v>
      </c>
      <c r="M88" s="251">
        <v>0</v>
      </c>
      <c r="N88" s="256"/>
      <c r="O88" s="330"/>
      <c r="P88" s="324"/>
    </row>
    <row r="89" spans="1:16" ht="19.5" customHeight="1" thickBot="1">
      <c r="A89" s="327"/>
      <c r="B89" s="482"/>
      <c r="C89" s="56">
        <v>2019</v>
      </c>
      <c r="D89" s="106"/>
      <c r="E89" s="368">
        <f t="shared" si="9"/>
        <v>0</v>
      </c>
      <c r="F89" s="369"/>
      <c r="G89" s="81"/>
      <c r="H89" s="63">
        <f t="shared" si="8"/>
        <v>0</v>
      </c>
      <c r="I89" s="66">
        <v>0</v>
      </c>
      <c r="J89" s="82"/>
      <c r="K89" s="66">
        <v>0</v>
      </c>
      <c r="L89" s="66">
        <v>0</v>
      </c>
      <c r="M89" s="251">
        <v>0</v>
      </c>
      <c r="N89" s="256"/>
      <c r="O89" s="330"/>
      <c r="P89" s="324"/>
    </row>
    <row r="90" spans="1:16" ht="18" customHeight="1" thickBot="1">
      <c r="A90" s="327"/>
      <c r="B90" s="482"/>
      <c r="C90" s="353">
        <v>2020</v>
      </c>
      <c r="D90" s="106"/>
      <c r="E90" s="313">
        <f t="shared" si="9"/>
        <v>0</v>
      </c>
      <c r="F90" s="314"/>
      <c r="G90" s="384"/>
      <c r="H90" s="307">
        <f>I90+K90</f>
        <v>0</v>
      </c>
      <c r="I90" s="385">
        <v>0</v>
      </c>
      <c r="J90" s="82"/>
      <c r="K90" s="385">
        <v>0</v>
      </c>
      <c r="L90" s="385">
        <v>0</v>
      </c>
      <c r="M90" s="446">
        <v>0</v>
      </c>
      <c r="N90" s="457"/>
      <c r="O90" s="330"/>
      <c r="P90" s="324"/>
    </row>
    <row r="91" spans="1:16" ht="12" customHeight="1" hidden="1" thickBot="1">
      <c r="A91" s="327"/>
      <c r="B91" s="482"/>
      <c r="C91" s="367"/>
      <c r="D91" s="57"/>
      <c r="E91" s="315"/>
      <c r="F91" s="316"/>
      <c r="G91" s="382"/>
      <c r="H91" s="382"/>
      <c r="I91" s="386"/>
      <c r="J91" s="74"/>
      <c r="K91" s="386"/>
      <c r="L91" s="386"/>
      <c r="M91" s="447"/>
      <c r="N91" s="324"/>
      <c r="O91" s="330"/>
      <c r="P91" s="324"/>
    </row>
    <row r="92" spans="1:16" ht="4.5" customHeight="1" hidden="1" thickBot="1">
      <c r="A92" s="328"/>
      <c r="B92" s="483"/>
      <c r="C92" s="354"/>
      <c r="D92" s="148"/>
      <c r="E92" s="317"/>
      <c r="F92" s="318"/>
      <c r="G92" s="383"/>
      <c r="H92" s="383"/>
      <c r="I92" s="387"/>
      <c r="J92" s="70"/>
      <c r="K92" s="387"/>
      <c r="L92" s="387"/>
      <c r="M92" s="456"/>
      <c r="N92" s="325"/>
      <c r="O92" s="331"/>
      <c r="P92" s="325"/>
    </row>
    <row r="93" spans="1:16" ht="19.5" customHeight="1" thickBot="1">
      <c r="A93" s="361" t="s">
        <v>23</v>
      </c>
      <c r="B93" s="362"/>
      <c r="C93" s="40">
        <v>2017</v>
      </c>
      <c r="D93" s="43"/>
      <c r="E93" s="123">
        <f>G93+H93+M93+N93</f>
        <v>8294.948</v>
      </c>
      <c r="F93" s="124"/>
      <c r="G93" s="123"/>
      <c r="H93" s="179">
        <f>I93+K93</f>
        <v>400</v>
      </c>
      <c r="I93" s="125">
        <f>I68+I74+I78+I82+I83+I87</f>
        <v>0</v>
      </c>
      <c r="J93" s="125">
        <f>J68+J74+J78+J82+J83+J87</f>
        <v>0</v>
      </c>
      <c r="K93" s="125">
        <f>K68+K74+K78+K82+K83+K87</f>
        <v>400</v>
      </c>
      <c r="L93" s="126"/>
      <c r="M93" s="176">
        <f>M68+M74+M78+M82+M83+M87</f>
        <v>7094.948</v>
      </c>
      <c r="N93" s="123">
        <v>800</v>
      </c>
      <c r="O93" s="287"/>
      <c r="P93" s="290"/>
    </row>
    <row r="94" spans="1:16" ht="19.5" customHeight="1" thickBot="1">
      <c r="A94" s="363"/>
      <c r="B94" s="364"/>
      <c r="C94" s="40">
        <v>2018</v>
      </c>
      <c r="D94" s="43"/>
      <c r="E94" s="123">
        <f>E71+E75+E79+E84+E88</f>
        <v>8373.597000000002</v>
      </c>
      <c r="F94" s="123">
        <f>F71+F75+F79+F84+F88</f>
        <v>0</v>
      </c>
      <c r="G94" s="123"/>
      <c r="H94" s="179">
        <f>I94+K94</f>
        <v>700</v>
      </c>
      <c r="I94" s="125">
        <f>I69+I75+I79+I83+I84+I88</f>
        <v>0</v>
      </c>
      <c r="J94" s="123">
        <f>J71+J75+J79+J84+J88</f>
        <v>0</v>
      </c>
      <c r="K94" s="123">
        <f>K71+K75+K79+K84+K88</f>
        <v>700</v>
      </c>
      <c r="L94" s="126"/>
      <c r="M94" s="228">
        <f>M71+M75+M79+M84+M88</f>
        <v>6873.597000000001</v>
      </c>
      <c r="N94" s="128">
        <v>800</v>
      </c>
      <c r="O94" s="288"/>
      <c r="P94" s="291"/>
    </row>
    <row r="95" spans="1:16" ht="19.5" customHeight="1" thickBot="1">
      <c r="A95" s="363"/>
      <c r="B95" s="364"/>
      <c r="C95" s="17">
        <v>2019</v>
      </c>
      <c r="D95" s="88"/>
      <c r="E95" s="128">
        <v>7223.166</v>
      </c>
      <c r="F95" s="129"/>
      <c r="G95" s="123"/>
      <c r="H95" s="179">
        <f>I95+K95</f>
        <v>700</v>
      </c>
      <c r="I95" s="125">
        <f>I70+I76+I80+I84+I85+I89</f>
        <v>0</v>
      </c>
      <c r="J95" s="131"/>
      <c r="K95" s="123">
        <f>K72+K76+K80+K85+K89</f>
        <v>700</v>
      </c>
      <c r="L95" s="132"/>
      <c r="M95" s="229">
        <f>M72+M76+M80+M85+M89</f>
        <v>5723.166</v>
      </c>
      <c r="N95" s="187">
        <v>800</v>
      </c>
      <c r="O95" s="288"/>
      <c r="P95" s="291"/>
    </row>
    <row r="96" spans="1:16" ht="19.5" customHeight="1" thickBot="1">
      <c r="A96" s="365"/>
      <c r="B96" s="366"/>
      <c r="C96" s="111">
        <v>2020</v>
      </c>
      <c r="D96" s="105"/>
      <c r="E96" s="123">
        <v>7223.166</v>
      </c>
      <c r="F96" s="133"/>
      <c r="G96" s="176">
        <f aca="true" t="shared" si="10" ref="G96:L96">G73+G77+G81+G86+G90</f>
        <v>0</v>
      </c>
      <c r="H96" s="176">
        <f t="shared" si="10"/>
        <v>700</v>
      </c>
      <c r="I96" s="176">
        <f t="shared" si="10"/>
        <v>0</v>
      </c>
      <c r="J96" s="176">
        <f t="shared" si="10"/>
        <v>0</v>
      </c>
      <c r="K96" s="176">
        <f t="shared" si="10"/>
        <v>700</v>
      </c>
      <c r="L96" s="176">
        <f t="shared" si="10"/>
        <v>700</v>
      </c>
      <c r="M96" s="176">
        <f>M73+M77+M81+M86+M90</f>
        <v>5723.166</v>
      </c>
      <c r="N96" s="127">
        <v>800</v>
      </c>
      <c r="O96" s="289"/>
      <c r="P96" s="292"/>
    </row>
    <row r="97" spans="1:16" ht="21.75" customHeight="1" thickBot="1">
      <c r="A97" s="415"/>
      <c r="B97" s="435" t="s">
        <v>20</v>
      </c>
      <c r="C97" s="172" t="s">
        <v>24</v>
      </c>
      <c r="D97" s="173"/>
      <c r="E97" s="418">
        <f>G97+H97+M97+N97</f>
        <v>37625.81</v>
      </c>
      <c r="F97" s="419"/>
      <c r="G97" s="174">
        <f>G98+G99+G100+G101</f>
        <v>0</v>
      </c>
      <c r="H97" s="174">
        <f>I97+K97</f>
        <v>6491</v>
      </c>
      <c r="I97" s="174">
        <f>I98+I99+I100+I101</f>
        <v>0</v>
      </c>
      <c r="J97" s="174"/>
      <c r="K97" s="418">
        <f>K98+K99+K100+K101</f>
        <v>6491</v>
      </c>
      <c r="L97" s="419"/>
      <c r="M97" s="175">
        <f>M98+M99+M100+M101</f>
        <v>27434.809999999998</v>
      </c>
      <c r="N97" s="247">
        <f>N98+N99+N100+N101</f>
        <v>3700</v>
      </c>
      <c r="O97" s="428"/>
      <c r="P97" s="428"/>
    </row>
    <row r="98" spans="1:16" ht="17.25" customHeight="1">
      <c r="A98" s="416"/>
      <c r="B98" s="436"/>
      <c r="C98" s="171">
        <v>2017</v>
      </c>
      <c r="D98" s="152"/>
      <c r="E98" s="438">
        <f>G98+H98+M98+N98</f>
        <v>9891.71</v>
      </c>
      <c r="F98" s="439"/>
      <c r="G98" s="150">
        <f aca="true" t="shared" si="11" ref="G98:L98">G39+G61+G93</f>
        <v>0</v>
      </c>
      <c r="H98" s="150">
        <f t="shared" si="11"/>
        <v>1397</v>
      </c>
      <c r="I98" s="150">
        <f t="shared" si="11"/>
        <v>0</v>
      </c>
      <c r="J98" s="150">
        <f t="shared" si="11"/>
        <v>0</v>
      </c>
      <c r="K98" s="150">
        <f t="shared" si="11"/>
        <v>1397</v>
      </c>
      <c r="L98" s="150">
        <f t="shared" si="11"/>
        <v>0</v>
      </c>
      <c r="M98" s="150">
        <f>M39+M61+M93</f>
        <v>7569.71</v>
      </c>
      <c r="N98" s="248">
        <v>925</v>
      </c>
      <c r="O98" s="429"/>
      <c r="P98" s="429"/>
    </row>
    <row r="99" spans="1:16" ht="16.5" customHeight="1">
      <c r="A99" s="416"/>
      <c r="B99" s="436"/>
      <c r="C99" s="113">
        <v>2018</v>
      </c>
      <c r="D99" s="112"/>
      <c r="E99" s="351">
        <f>G99+H99+M99+N99</f>
        <v>10011.654</v>
      </c>
      <c r="F99" s="352"/>
      <c r="G99" s="109">
        <f aca="true" t="shared" si="12" ref="G99:L99">G40+G62+G94</f>
        <v>0</v>
      </c>
      <c r="H99" s="109">
        <f t="shared" si="12"/>
        <v>1698</v>
      </c>
      <c r="I99" s="109">
        <f t="shared" si="12"/>
        <v>0</v>
      </c>
      <c r="J99" s="109">
        <f t="shared" si="12"/>
        <v>0</v>
      </c>
      <c r="K99" s="109">
        <f t="shared" si="12"/>
        <v>1698</v>
      </c>
      <c r="L99" s="109">
        <f t="shared" si="12"/>
        <v>0</v>
      </c>
      <c r="M99" s="109">
        <f>M40+M62+M94</f>
        <v>7388.654</v>
      </c>
      <c r="N99" s="197">
        <v>925</v>
      </c>
      <c r="O99" s="429"/>
      <c r="P99" s="429"/>
    </row>
    <row r="100" spans="1:16" ht="16.5" customHeight="1">
      <c r="A100" s="416"/>
      <c r="B100" s="436"/>
      <c r="C100" s="113">
        <v>2019</v>
      </c>
      <c r="D100" s="112"/>
      <c r="E100" s="345">
        <f>G100+H100+M100+N100</f>
        <v>8861.223</v>
      </c>
      <c r="F100" s="346"/>
      <c r="G100" s="109">
        <f aca="true" t="shared" si="13" ref="G100:L100">G41+G63+G95</f>
        <v>0</v>
      </c>
      <c r="H100" s="109">
        <f t="shared" si="13"/>
        <v>1698</v>
      </c>
      <c r="I100" s="109">
        <f t="shared" si="13"/>
        <v>0</v>
      </c>
      <c r="J100" s="109">
        <f t="shared" si="13"/>
        <v>0</v>
      </c>
      <c r="K100" s="109">
        <f t="shared" si="13"/>
        <v>1698</v>
      </c>
      <c r="L100" s="109">
        <f t="shared" si="13"/>
        <v>0</v>
      </c>
      <c r="M100" s="109">
        <f>M41+M63+M95</f>
        <v>6238.223</v>
      </c>
      <c r="N100" s="197">
        <v>925</v>
      </c>
      <c r="O100" s="429"/>
      <c r="P100" s="429"/>
    </row>
    <row r="101" spans="1:16" ht="18.75" customHeight="1" thickBot="1">
      <c r="A101" s="417"/>
      <c r="B101" s="437"/>
      <c r="C101" s="115">
        <v>2020</v>
      </c>
      <c r="D101" s="116"/>
      <c r="E101" s="117">
        <f>G101+H101+M101+N101</f>
        <v>8861.223</v>
      </c>
      <c r="F101" s="116"/>
      <c r="G101" s="116">
        <v>0</v>
      </c>
      <c r="H101" s="164">
        <f>H42+H64+H96</f>
        <v>1698</v>
      </c>
      <c r="I101" s="164">
        <f>I42+I64+I96</f>
        <v>0</v>
      </c>
      <c r="J101" s="164">
        <f>J42+J64+J96</f>
        <v>0</v>
      </c>
      <c r="K101" s="164">
        <f>K42+K64+K96</f>
        <v>1698</v>
      </c>
      <c r="L101" s="164">
        <f>L42+L64+L96</f>
        <v>700</v>
      </c>
      <c r="M101" s="164">
        <f>M42+M64+M96</f>
        <v>6238.223</v>
      </c>
      <c r="N101" s="249">
        <v>925</v>
      </c>
      <c r="O101" s="430"/>
      <c r="P101" s="430"/>
    </row>
    <row r="102" spans="2:9" ht="12.75">
      <c r="B102" s="3"/>
      <c r="C102" s="4"/>
      <c r="D102" s="4"/>
      <c r="E102" s="4"/>
      <c r="F102" s="4"/>
      <c r="G102" s="4"/>
      <c r="H102" s="4"/>
      <c r="I102" s="3"/>
    </row>
    <row r="103" spans="2:9" ht="12.75">
      <c r="B103" s="3"/>
      <c r="C103" s="4"/>
      <c r="D103" s="4"/>
      <c r="E103" s="4"/>
      <c r="F103" s="4"/>
      <c r="G103" s="4"/>
      <c r="H103" s="4"/>
      <c r="I103" s="3"/>
    </row>
    <row r="104" spans="2:9" ht="12.75">
      <c r="B104" s="3"/>
      <c r="C104" s="4"/>
      <c r="D104" s="4"/>
      <c r="E104" s="4"/>
      <c r="F104" s="4"/>
      <c r="G104" s="4"/>
      <c r="H104" s="4"/>
      <c r="I104" s="3"/>
    </row>
    <row r="105" spans="2:9" ht="12.75">
      <c r="B105" s="3"/>
      <c r="C105" s="4"/>
      <c r="D105" s="4"/>
      <c r="E105" s="4"/>
      <c r="F105" s="4"/>
      <c r="G105" s="4"/>
      <c r="H105" s="4"/>
      <c r="I105" s="3"/>
    </row>
    <row r="106" spans="2:9" ht="12.75">
      <c r="B106" s="3"/>
      <c r="C106" s="4"/>
      <c r="D106" s="4"/>
      <c r="E106" s="4"/>
      <c r="F106" s="4"/>
      <c r="G106" s="4"/>
      <c r="H106" s="4"/>
      <c r="I106" s="3"/>
    </row>
    <row r="107" spans="2:9" ht="12.75">
      <c r="B107" s="3"/>
      <c r="C107" s="4"/>
      <c r="D107" s="4"/>
      <c r="E107" s="4"/>
      <c r="F107" s="4"/>
      <c r="G107" s="4"/>
      <c r="H107" s="4"/>
      <c r="I107" s="3"/>
    </row>
    <row r="108" spans="2:9" ht="12.75">
      <c r="B108" s="3"/>
      <c r="C108" s="4"/>
      <c r="D108" s="4"/>
      <c r="E108" s="4"/>
      <c r="F108" s="4"/>
      <c r="G108" s="4"/>
      <c r="H108" s="4"/>
      <c r="I108" s="3"/>
    </row>
    <row r="109" spans="2:9" ht="12.75">
      <c r="B109" s="3"/>
      <c r="C109" s="4"/>
      <c r="D109" s="4"/>
      <c r="E109" s="4"/>
      <c r="F109" s="4"/>
      <c r="G109" s="4"/>
      <c r="H109" s="4"/>
      <c r="I109" s="3"/>
    </row>
    <row r="110" spans="2:9" ht="12.75">
      <c r="B110" s="3"/>
      <c r="C110" s="4"/>
      <c r="D110" s="4"/>
      <c r="E110" s="4"/>
      <c r="F110" s="4"/>
      <c r="G110" s="4"/>
      <c r="H110" s="4"/>
      <c r="I110" s="4"/>
    </row>
    <row r="111" spans="2:9" ht="12.75">
      <c r="B111" s="3"/>
      <c r="C111" s="4"/>
      <c r="D111" s="4"/>
      <c r="E111" s="4"/>
      <c r="F111" s="4"/>
      <c r="G111" s="4"/>
      <c r="H111" s="4"/>
      <c r="I111" s="4"/>
    </row>
    <row r="112" spans="2:9" ht="12.75">
      <c r="B112" s="3"/>
      <c r="C112" s="4"/>
      <c r="D112" s="4"/>
      <c r="E112" s="4"/>
      <c r="F112" s="4"/>
      <c r="G112" s="4"/>
      <c r="H112" s="4"/>
      <c r="I112" s="4"/>
    </row>
    <row r="113" spans="2:9" ht="12.75">
      <c r="B113" s="3"/>
      <c r="C113" s="4"/>
      <c r="D113" s="4"/>
      <c r="E113" s="4"/>
      <c r="F113" s="4"/>
      <c r="G113" s="4"/>
      <c r="H113" s="4"/>
      <c r="I113" s="4"/>
    </row>
    <row r="114" spans="2:9" ht="12.75">
      <c r="B114" s="3"/>
      <c r="C114" s="4"/>
      <c r="D114" s="4"/>
      <c r="E114" s="4"/>
      <c r="F114" s="4"/>
      <c r="G114" s="4"/>
      <c r="H114" s="4"/>
      <c r="I114" s="4"/>
    </row>
    <row r="115" spans="2:9" ht="12.75">
      <c r="B115" s="3"/>
      <c r="C115" s="4"/>
      <c r="D115" s="4"/>
      <c r="E115" s="4"/>
      <c r="F115" s="4"/>
      <c r="G115" s="4"/>
      <c r="H115" s="4"/>
      <c r="I115" s="4"/>
    </row>
  </sheetData>
  <sheetProtection/>
  <mergeCells count="165">
    <mergeCell ref="E34:F35"/>
    <mergeCell ref="C34:D35"/>
    <mergeCell ref="B34:B38"/>
    <mergeCell ref="A34:A38"/>
    <mergeCell ref="C17:C21"/>
    <mergeCell ref="E17:E21"/>
    <mergeCell ref="A30:A33"/>
    <mergeCell ref="B30:B33"/>
    <mergeCell ref="B12:B29"/>
    <mergeCell ref="P34:P38"/>
    <mergeCell ref="O34:O35"/>
    <mergeCell ref="L34:L35"/>
    <mergeCell ref="K34:K35"/>
    <mergeCell ref="I34:I35"/>
    <mergeCell ref="G34:G35"/>
    <mergeCell ref="L12:L13"/>
    <mergeCell ref="O12:O13"/>
    <mergeCell ref="P12:P29"/>
    <mergeCell ref="C22:C25"/>
    <mergeCell ref="E22:E25"/>
    <mergeCell ref="C26:C29"/>
    <mergeCell ref="E26:E29"/>
    <mergeCell ref="C12:D16"/>
    <mergeCell ref="E12:F16"/>
    <mergeCell ref="G12:G13"/>
    <mergeCell ref="I12:I13"/>
    <mergeCell ref="K12:K13"/>
    <mergeCell ref="O39:O41"/>
    <mergeCell ref="N68:N70"/>
    <mergeCell ref="M90:M92"/>
    <mergeCell ref="N90:N92"/>
    <mergeCell ref="K68:K70"/>
    <mergeCell ref="L68:L70"/>
    <mergeCell ref="M46:M47"/>
    <mergeCell ref="O46:O52"/>
    <mergeCell ref="A39:B42"/>
    <mergeCell ref="P78:P92"/>
    <mergeCell ref="O61:O64"/>
    <mergeCell ref="P61:P64"/>
    <mergeCell ref="A53:A60"/>
    <mergeCell ref="A61:B64"/>
    <mergeCell ref="M68:M70"/>
    <mergeCell ref="A65:P65"/>
    <mergeCell ref="A67:P67"/>
    <mergeCell ref="K97:L97"/>
    <mergeCell ref="O97:O101"/>
    <mergeCell ref="E50:E51"/>
    <mergeCell ref="M53:M54"/>
    <mergeCell ref="B1:P1"/>
    <mergeCell ref="G3:M3"/>
    <mergeCell ref="B97:B101"/>
    <mergeCell ref="P97:P101"/>
    <mergeCell ref="E98:F98"/>
    <mergeCell ref="N3:N7"/>
    <mergeCell ref="A97:A101"/>
    <mergeCell ref="E97:F97"/>
    <mergeCell ref="O30:O33"/>
    <mergeCell ref="P30:P33"/>
    <mergeCell ref="D8:E8"/>
    <mergeCell ref="J8:K8"/>
    <mergeCell ref="L8:M8"/>
    <mergeCell ref="A9:P9"/>
    <mergeCell ref="A11:P11"/>
    <mergeCell ref="A12:A29"/>
    <mergeCell ref="H4:M4"/>
    <mergeCell ref="O3:O7"/>
    <mergeCell ref="P3:P7"/>
    <mergeCell ref="L5:M7"/>
    <mergeCell ref="H5:K5"/>
    <mergeCell ref="A10:P10"/>
    <mergeCell ref="M48:M49"/>
    <mergeCell ref="E90:F92"/>
    <mergeCell ref="K90:K92"/>
    <mergeCell ref="L90:L92"/>
    <mergeCell ref="P39:P41"/>
    <mergeCell ref="A43:O43"/>
    <mergeCell ref="A44:O44"/>
    <mergeCell ref="P46:P52"/>
    <mergeCell ref="G50:G51"/>
    <mergeCell ref="M50:M51"/>
    <mergeCell ref="K46:K47"/>
    <mergeCell ref="C53:D54"/>
    <mergeCell ref="E53:E54"/>
    <mergeCell ref="A78:A81"/>
    <mergeCell ref="B78:B81"/>
    <mergeCell ref="E46:E47"/>
    <mergeCell ref="I46:I47"/>
    <mergeCell ref="G53:G54"/>
    <mergeCell ref="I53:I54"/>
    <mergeCell ref="C57:D58"/>
    <mergeCell ref="H50:H51"/>
    <mergeCell ref="A46:A52"/>
    <mergeCell ref="E55:E56"/>
    <mergeCell ref="C46:C47"/>
    <mergeCell ref="I48:I49"/>
    <mergeCell ref="G48:G49"/>
    <mergeCell ref="C55:D56"/>
    <mergeCell ref="E48:E49"/>
    <mergeCell ref="P53:P60"/>
    <mergeCell ref="E87:F87"/>
    <mergeCell ref="H90:H92"/>
    <mergeCell ref="G90:G92"/>
    <mergeCell ref="I90:I92"/>
    <mergeCell ref="A66:P66"/>
    <mergeCell ref="K53:K54"/>
    <mergeCell ref="C59:C60"/>
    <mergeCell ref="E89:F89"/>
    <mergeCell ref="C88:D88"/>
    <mergeCell ref="E88:F88"/>
    <mergeCell ref="P68:P77"/>
    <mergeCell ref="C68:D70"/>
    <mergeCell ref="J82:J85"/>
    <mergeCell ref="C72:D72"/>
    <mergeCell ref="E72:F72"/>
    <mergeCell ref="E99:F99"/>
    <mergeCell ref="C82:C83"/>
    <mergeCell ref="C87:D87"/>
    <mergeCell ref="A74:A77"/>
    <mergeCell ref="B74:B77"/>
    <mergeCell ref="A82:A86"/>
    <mergeCell ref="B82:B86"/>
    <mergeCell ref="E82:E83"/>
    <mergeCell ref="A93:B96"/>
    <mergeCell ref="C90:C92"/>
    <mergeCell ref="A2:P2"/>
    <mergeCell ref="B53:B60"/>
    <mergeCell ref="E59:E60"/>
    <mergeCell ref="O53:O60"/>
    <mergeCell ref="E100:F100"/>
    <mergeCell ref="O87:O92"/>
    <mergeCell ref="G68:G70"/>
    <mergeCell ref="H46:H47"/>
    <mergeCell ref="H48:H49"/>
    <mergeCell ref="A45:O45"/>
    <mergeCell ref="A68:A73"/>
    <mergeCell ref="B68:B73"/>
    <mergeCell ref="A87:A92"/>
    <mergeCell ref="B87:B92"/>
    <mergeCell ref="O68:O70"/>
    <mergeCell ref="G4:G7"/>
    <mergeCell ref="D3:E7"/>
    <mergeCell ref="C3:C7"/>
    <mergeCell ref="B3:B7"/>
    <mergeCell ref="A3:A7"/>
    <mergeCell ref="H6:H7"/>
    <mergeCell ref="I6:K6"/>
    <mergeCell ref="H68:H70"/>
    <mergeCell ref="I68:I70"/>
    <mergeCell ref="E68:F70"/>
    <mergeCell ref="K48:K49"/>
    <mergeCell ref="H53:H54"/>
    <mergeCell ref="E57:E58"/>
    <mergeCell ref="I50:I51"/>
    <mergeCell ref="K50:K51"/>
    <mergeCell ref="O93:O96"/>
    <mergeCell ref="P93:P96"/>
    <mergeCell ref="N46:N47"/>
    <mergeCell ref="N48:N49"/>
    <mergeCell ref="B46:B52"/>
    <mergeCell ref="N50:N51"/>
    <mergeCell ref="N53:N54"/>
    <mergeCell ref="C50:C51"/>
    <mergeCell ref="G46:G47"/>
    <mergeCell ref="C48:C49"/>
  </mergeCells>
  <printOptions/>
  <pageMargins left="0.1968503937007874" right="0.1968503937007874" top="0.3107142857142857" bottom="0.31496062992125984" header="0.11811023622047245" footer="0.11811023622047245"/>
  <pageSetup horizontalDpi="600" verticalDpi="600" orientation="landscape" paperSize="9" scale="71" r:id="rId1"/>
  <rowBreaks count="2" manualBreakCount="2">
    <brk id="42" max="13" man="1"/>
    <brk id="6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2018-05-14T12:50:11Z</cp:lastPrinted>
  <dcterms:created xsi:type="dcterms:W3CDTF">2011-07-25T09:14:25Z</dcterms:created>
  <dcterms:modified xsi:type="dcterms:W3CDTF">2018-05-22T12:25:31Z</dcterms:modified>
  <cp:category/>
  <cp:version/>
  <cp:contentType/>
  <cp:contentStatus/>
</cp:coreProperties>
</file>