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5"/>
  </bookViews>
  <sheets>
    <sheet name="Прил.№1" sheetId="1" r:id="rId1"/>
    <sheet name="Прил. №2" sheetId="2" r:id="rId2"/>
    <sheet name="Прил. №3" sheetId="3" r:id="rId3"/>
    <sheet name="Прил.№4" sheetId="4" r:id="rId4"/>
    <sheet name="Прил.№5" sheetId="5" r:id="rId5"/>
    <sheet name="Прил.№6," sheetId="6" r:id="rId6"/>
  </sheets>
  <definedNames>
    <definedName name="_xlnm.Print_Area" localSheetId="1">'Прил. №2'!$A$1:$M$64</definedName>
    <definedName name="_xlnm.Print_Area" localSheetId="2">'Прил. №3'!$A$1:$L$175</definedName>
    <definedName name="_xlnm.Print_Area" localSheetId="4">'Прил.№5'!$A$1:$M$50</definedName>
    <definedName name="_xlnm.Print_Area" localSheetId="5">'Прил.№6,'!$A$1:$J$54</definedName>
  </definedNames>
  <calcPr fullCalcOnLoad="1"/>
</workbook>
</file>

<file path=xl/sharedStrings.xml><?xml version="1.0" encoding="utf-8"?>
<sst xmlns="http://schemas.openxmlformats.org/spreadsheetml/2006/main" count="933" uniqueCount="391">
  <si>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5</t>
  </si>
  <si>
    <t>к постановлению администрации ЗАТО.г.Радужный Владимирской области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</si>
  <si>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</si>
  <si>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</si>
  <si>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 xml:space="preserve">МКУ "Дорожник"  МКУ "ГКМХ"              МКУ "ККиС"              </t>
  </si>
  <si>
    <t>МКУ "Дорожник"  МКУ "ГКМХ"              МКУ "ККиС"</t>
  </si>
  <si>
    <t>МКУ "Дорожник", МКУ "ГКМХ"                       МУП "РЭС"</t>
  </si>
  <si>
    <t xml:space="preserve">МКУ "Дорожник", МКУ "ГКМХ"       </t>
  </si>
  <si>
    <t xml:space="preserve">МКУ "Дорожник", МКУ "ГКМХ"              </t>
  </si>
  <si>
    <t>к подпрограмме "Техническое обслуживание, ремонт и модернизация уличного освещения"</t>
  </si>
  <si>
    <t>Вырубка деревьев на объектах соцкультбыта на терриорииЗАТО г.Радужный Владимирской области</t>
  </si>
  <si>
    <t>Устройство ограждения на детской площадке у жилого дома №1 3квартала  на территории ЗАТО г.Радужный Владимирской области</t>
  </si>
  <si>
    <t>1.24</t>
  </si>
  <si>
    <t>Устройство ограждения спортивной площадки у жилых домов №21 и №24 1 квартала на территории ЗАТО г.Радужный Владимирской области</t>
  </si>
  <si>
    <t>Текущий ремонт пешеходной дорожки вдоль кольцевой автомобильной дороги от торговой площади до магазина "Магнит" дом № 22а 1 квартала на территории ЗАТО г.Радужный Владимирской области</t>
  </si>
  <si>
    <t>Текущий ремонт пешеходных дорожек в районе жилых домов №5, №6, №10, №11 1квартала и СОШ №1 на территории ЗАТО г.Радужный Владимирской области</t>
  </si>
  <si>
    <t>Устройство пешеходной дорожки вдоль территории здания начальных классов со стороны жилого дома № 25 1квартала на территории ЗАТО г.Радужный Владимирской области</t>
  </si>
  <si>
    <t>Текущий ремонт пешеходной дорожки от детского сада №5 до здания магазина "Гермес" на территории ЗАТО г.Радужный Владимирской области</t>
  </si>
  <si>
    <t>Текущий ремонт пешеходной дорожки от жилого дома №21 1квартала до жилого дома №23 1квартала на территории ЗАТО г.Радужный Владимирской области</t>
  </si>
  <si>
    <t>Оборудование мест для парковки автомобиля инвалида у жилого дома №19 3квартала и у жилого дома №33 1квартала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</si>
  <si>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</si>
  <si>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</si>
  <si>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6</t>
  </si>
  <si>
    <t xml:space="preserve">МКУ "Дорожник", МКУ "ГКМХ"            </t>
  </si>
  <si>
    <t>МКУ «Дорожник»  МУП "РЭС"</t>
  </si>
  <si>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</si>
  <si>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</si>
  <si>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</si>
  <si>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</si>
  <si>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</si>
  <si>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</si>
  <si>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</si>
  <si>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</si>
  <si>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</si>
  <si>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</si>
  <si>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</si>
  <si>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</si>
  <si>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</si>
  <si>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</si>
  <si>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</si>
  <si>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</si>
  <si>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</si>
  <si>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</si>
  <si>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</si>
  <si>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</si>
  <si>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</si>
  <si>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</si>
  <si>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</si>
  <si>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</si>
  <si>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Наименование мероприятия</t>
  </si>
  <si>
    <t>В том числе</t>
  </si>
  <si>
    <t>Внебюджетных источников</t>
  </si>
  <si>
    <t>от 25.05.2020 № 606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</si>
  <si>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</si>
  <si>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</si>
  <si>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</si>
  <si>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</si>
  <si>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</si>
  <si>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</si>
  <si>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</si>
  <si>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</si>
  <si>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</si>
  <si>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</si>
  <si>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</si>
  <si>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</si>
  <si>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</si>
  <si>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</si>
  <si>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</si>
  <si>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</si>
  <si>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</si>
  <si>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</si>
  <si>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</si>
  <si>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</si>
  <si>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</si>
  <si>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</si>
  <si>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</si>
  <si>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</si>
  <si>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</si>
  <si>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</si>
  <si>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</si>
  <si>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</si>
  <si>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</si>
  <si>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</si>
  <si>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</si>
  <si>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</si>
  <si>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</si>
  <si>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</si>
  <si>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</si>
  <si>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</si>
  <si>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</si>
  <si>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</si>
  <si>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</si>
  <si>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</si>
  <si>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</si>
  <si>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</si>
  <si>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</si>
  <si>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</si>
  <si>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</si>
  <si>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</si>
  <si>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</si>
  <si>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</si>
  <si>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</si>
  <si>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</si>
  <si>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</si>
  <si>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</si>
  <si>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</si>
  <si>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</si>
  <si>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</si>
  <si>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</si>
  <si>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</si>
  <si>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</si>
  <si>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</si>
  <si>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</si>
  <si>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</si>
  <si>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</si>
  <si>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</si>
  <si>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</si>
  <si>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</si>
  <si>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1.1.3</t>
  </si>
  <si>
    <t>1.1.4</t>
  </si>
  <si>
    <t>1.1.5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</si>
  <si>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</si>
  <si>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</si>
  <si>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</si>
  <si>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</si>
  <si>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1.10</t>
  </si>
  <si>
    <t>Окраска объектов благоустройства на территории ЗАТО г.Радужный Владимирской области</t>
  </si>
  <si>
    <t>Поставка грунта плодородного для рассады цветочных культур</t>
  </si>
  <si>
    <t>2020 год</t>
  </si>
  <si>
    <t>Итого 2020 год</t>
  </si>
  <si>
    <t>Ремонт и устройство расширения придомовых стоянок автотранспорта у жилых домов в 1 и 3 квартале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</si>
  <si>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</si>
  <si>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</si>
  <si>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</si>
  <si>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</si>
  <si>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</si>
  <si>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</si>
  <si>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</si>
  <si>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</si>
  <si>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</si>
  <si>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2021 год</t>
  </si>
  <si>
    <t>2022 год</t>
  </si>
  <si>
    <t>1.2.2</t>
  </si>
  <si>
    <t>1.2.3</t>
  </si>
  <si>
    <t>1.2.4</t>
  </si>
  <si>
    <t>1.2.5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</si>
  <si>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</si>
  <si>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</si>
  <si>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Выполнение работ по замене лавочек и урн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</si>
  <si>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</si>
  <si>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</si>
  <si>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</si>
  <si>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</si>
  <si>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</si>
  <si>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</si>
  <si>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</si>
  <si>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</si>
  <si>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</si>
  <si>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</si>
  <si>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</si>
  <si>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</si>
  <si>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</si>
  <si>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</si>
  <si>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</si>
  <si>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</si>
  <si>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</si>
  <si>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</si>
  <si>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</si>
  <si>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</si>
  <si>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</si>
  <si>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Услуги по измельнечению древесины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</si>
  <si>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</si>
  <si>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</si>
  <si>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2.4.5</t>
  </si>
  <si>
    <t>Приобретение малых архитектурных игровых форм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</si>
  <si>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</si>
  <si>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</si>
  <si>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</si>
  <si>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</si>
  <si>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</si>
  <si>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</si>
  <si>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</si>
  <si>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</si>
  <si>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</si>
  <si>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</si>
  <si>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1.2.1</t>
  </si>
  <si>
    <t>1.3.1</t>
  </si>
  <si>
    <t>1.3.2</t>
  </si>
  <si>
    <t>1.4.1</t>
  </si>
  <si>
    <t>1.5.1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</si>
  <si>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</si>
  <si>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</si>
  <si>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</si>
  <si>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</si>
  <si>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</si>
  <si>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</si>
  <si>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</si>
  <si>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</si>
  <si>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</si>
  <si>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</si>
  <si>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</si>
  <si>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2.2.1</t>
  </si>
  <si>
    <t>2.2.2</t>
  </si>
  <si>
    <t>2.2.3</t>
  </si>
  <si>
    <t>2.2.1.1</t>
  </si>
  <si>
    <t>2.2.1.2</t>
  </si>
  <si>
    <t>2.2.2.1</t>
  </si>
  <si>
    <t>2.2.2.2</t>
  </si>
  <si>
    <t>2.2.2.3</t>
  </si>
  <si>
    <t>Итого 2021 год</t>
  </si>
  <si>
    <t> МКУ «Дорожник» МКУ "ГКМХ"</t>
  </si>
  <si>
    <t>2.4</t>
  </si>
  <si>
    <t>Текущий ремонт тротуаров и пешеходных дорожек на территории ЗАТО г.Радужный Владимирской области</t>
  </si>
  <si>
    <t>1.15</t>
  </si>
  <si>
    <t>Поставка электроэнергии на уличное освещение на территории ЗАТО г.Радужный Владимирской области</t>
  </si>
  <si>
    <t>Ремонт и содеожание улично-дорожной сети и объектов благоустройства: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</si>
  <si>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</si>
  <si>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</si>
  <si>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</si>
  <si>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</si>
  <si>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Текущий ремонт асфальтобетонного покрытия на пункте разборапитьевой воды у дома 21-24 квартала 1, у дома 25 квартала 3, у дома 34-35 квартала 1, у дома 20 квартала 3 на территории ЗАТО г.Радужный Владимирской области</t>
  </si>
  <si>
    <t>Устройство пешеходного тротуара у остановки "Северная" к магазину "Пятерочка" квартал 3 ЗАТО г. Радужный Владимирской области</t>
  </si>
  <si>
    <t>Улучшение технического состояния улично-дорожной сети и благоустройство города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</si>
  <si>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</si>
  <si>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</si>
  <si>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</si>
  <si>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</si>
  <si>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</si>
  <si>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Покос травы в 1 и 3 квартале на территории ЗАТО г.Радужный Владимирской области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</si>
  <si>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</si>
  <si>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Ремонт участка ливневого коллектора от СК-20 до СК-22 (межквартальная полоса в районе магазина "Провиант") на территории ЗАТО г. Радужный Владимирской области</t>
  </si>
  <si>
    <t>Благоустройство  территории квартала 7/2 ЗАТО г.Радужный Владимирской области:  проведение работ по вертикальной планировке; проведение работ по исправлению профиля дороги щебнем</t>
  </si>
  <si>
    <t>Разработка проекта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13кварталана территории ЗАТО г.Радужный Владимирской области</t>
  </si>
  <si>
    <t>1.32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</si>
  <si>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</si>
  <si>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</si>
  <si>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</si>
  <si>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1.16</t>
  </si>
  <si>
    <t>1.17</t>
  </si>
  <si>
    <t>1.18</t>
  </si>
  <si>
    <t>1.19</t>
  </si>
  <si>
    <t>1.20</t>
  </si>
  <si>
    <t>1.21</t>
  </si>
  <si>
    <t>1.22</t>
  </si>
  <si>
    <t>Реконструкция памятника И.С. Косьминову</t>
  </si>
  <si>
    <t>1.23</t>
  </si>
  <si>
    <t>Проведение работ по реставрации (ремонту) поклонного креста, установленного на остановке "Поклонный крест"</t>
  </si>
  <si>
    <t>2.3.1</t>
  </si>
  <si>
    <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</si>
  <si>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</si>
  <si>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</si>
  <si>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</si>
  <si>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</si>
  <si>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</si>
  <si>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</si>
  <si>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</si>
  <si>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</si>
  <si>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Текущий ремонт пешеходной дорожки около жилого дома № 13 1квартала на территории ЗАТО г.Радужный Владимирской области</t>
  </si>
  <si>
    <t>Текущий ремонт парковки у МФЦ на территории ЗАТО г.Радужный Владимирской области</t>
  </si>
  <si>
    <t>2.5</t>
  </si>
  <si>
    <t>Текущий ремонт тротуаров, пешеходных дорожек, автостоянок и парковок на территории ЗАТО г.Радужный Владимирской области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</si>
  <si>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</si>
  <si>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</si>
  <si>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 xml:space="preserve">Установка дополнительной опоры уличного освещения напротив жилого дома №9 3квартала (у дорожного знака "жилая зона"); дополнительной опоры уличного освещения посадочной площадки остановки "Городской парк"; дополнительной опоры уличного освещения пешеходной дорожки от КНС-49 до 13квартала; дополнительной опоры освещения в районе летней эстрады у СОШ №1 на территории ЗАТО г.Радужный Владимирской </t>
  </si>
  <si>
    <t>Установка опор наружного освещения автодороги от офиса «Электон» до многоквартирного дома № 1 1 квартала на территории ЗАТО г. Радужный Владимирской области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</si>
  <si>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</si>
  <si>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</si>
  <si>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</si>
  <si>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</si>
  <si>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>2.3.2</t>
  </si>
  <si>
    <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</si>
  <si>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</si>
  <si>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2.3.2.2</t>
  </si>
  <si>
    <t>2.3.2.3</t>
  </si>
  <si>
    <t>2.3.3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</si>
  <si>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</si>
  <si>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</si>
  <si>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</si>
  <si>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</si>
  <si>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</si>
  <si>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</si>
  <si>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</si>
  <si>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</si>
  <si>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2.4.1.9</t>
  </si>
  <si>
    <t>2.4.1.10</t>
  </si>
  <si>
    <t>Текущий ремонт пешеходной дорожки от поликлиники до пешеходного перехода жилого дома №2 1квартала на территории ЗАТО г.Радужный Владимирской области</t>
  </si>
  <si>
    <t>Текущий ремонт пешеходных дорожек и тротуаров на территории ЗАТО г.Радужный Владимирской области</t>
  </si>
  <si>
    <t>Устройство пешеходного тротуара у жилого дома №26 1квартала на территории ЗАТО г.Радужный Владимирской области</t>
  </si>
  <si>
    <t>Устройство пешеходного тротуара от магазина "Хозяин" до МСДЦ на территории ЗАТО г.Радужный Владимирской области</t>
  </si>
  <si>
    <t>Текущий ремонт пешеходной дорожки от жилого дома №4 1квартала до жилого дома №5 1квартала на территории ЗАТО г.Радужный Владимирской области</t>
  </si>
  <si>
    <t>Текущий ремонт пешеходной дорожки от жилого дома №21 3квартала до жилого дома №20 3квартала на территории ЗАТО г.Радужный Владимирской области</t>
  </si>
  <si>
    <t>Текущий ремонт пешеходных дорожек между 1 и 3 кварталом на территории ЗАТО г.Радужный Владимирской области</t>
  </si>
  <si>
    <t>Текущий ремонт пешеходной дорожки от стоянки "Торговая площадь" до пересечения СОШ№2 и детским садом №3 на территории ЗАТО г.Радужный Владимирской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</si>
  <si>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</si>
  <si>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</si>
  <si>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</si>
  <si>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</si>
  <si>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 xml:space="preserve">Ремонт перепускной трубы в районе предприятия ООО"Славянка" в 17 квартале ЗАТО г.Радужный Владимирской области </t>
  </si>
  <si>
    <t>Установка контейнерных площадок у многоквартирных домов на территории ЗАТО г.Радужный Владимирской области</t>
  </si>
  <si>
    <t>2.3.4</t>
  </si>
  <si>
    <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</si>
  <si>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</si>
  <si>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</si>
  <si>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</si>
  <si>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</si>
  <si>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Выполнение работ по текущему ремонту пожарного проезда и тротуара вдоль жилого дома № 13 3 квартала ЗАТО г. Радужный Владимирской области</t>
  </si>
  <si>
    <t>2.4.6</t>
  </si>
  <si>
    <t>2.4.7</t>
  </si>
  <si>
    <t>Выполнение работ по текущему ремонту участков кольцевой автомобильной дороги вокруг 1 и 3 кварталов:</t>
  </si>
  <si>
    <t>от жилого дома №19 1квартала до дома № 22а (магазин "Магнит") 1квартала и от жилого дома №28 1квартала до жилого дома №32 1квартала) на территории ЗАТО г. Радужный Владимирской области                                   17 537 ОП МГ-02</t>
  </si>
  <si>
    <t>от жилого дома № 31 1квартала до жилого дома № 33 1 квартала на территории ЗАТО г. Радужный Владимирской области</t>
  </si>
  <si>
    <t>Выполнение работ по устройству парковки около ж/д №29 1квартала (Выполнение работ по текущему ремонту участков кольцевой автомобильной дороги вокруг 1 и 3 кварталов от жилого дома №19 1квартала до дома № 22а (магазин "Магнит") 1квартала и от жилого дома №28 1квартала до жилого дома №32 1квартала)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</si>
  <si>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</si>
  <si>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1.25</t>
  </si>
  <si>
    <t>Проведение работ по замене сливов на стене летней эстрады на территории ЗАТО г.Радужный Владимирской области</t>
  </si>
  <si>
    <t>Проведение работ по выносу электрического кабеля за территорию автостоянки у МФЦ</t>
  </si>
  <si>
    <t>1.26</t>
  </si>
  <si>
    <t>1.27</t>
  </si>
  <si>
    <t>Устройство детской площадки между домами №35, №37, №36 1квартала на территории ЗАТО г.Радужный Владимирской области</t>
  </si>
  <si>
    <t>1.28</t>
  </si>
  <si>
    <t>1.29</t>
  </si>
  <si>
    <t>1.30</t>
  </si>
  <si>
    <t>Проведение работ по благоустройству территории на гаражах "Восточные" на территории ЗАТО г.Радужный Владимирской области</t>
  </si>
  <si>
    <t>Проведение работ по устройству проездов к пожарным гидрантам в квартале 7/1 на территории ЗАТО г.Радужный Владимирской области</t>
  </si>
  <si>
    <t>1.31</t>
  </si>
  <si>
    <t>Проведение работ по устройству пешеходного мостика в районе квартала 7/1 на территории ЗАТО г.Радужный Владимирской области</t>
  </si>
  <si>
    <t>автомобильных дорог общего пользования местного значения"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</si>
  <si>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</si>
  <si>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</si>
  <si>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</si>
  <si>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</si>
  <si>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</si>
  <si>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</si>
  <si>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</si>
  <si>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к постановлению администрации ЗАТО г.Радужный Владимирской области</t>
  </si>
  <si>
    <t>Текущий ремонт автомобильной дороги от СП-13 до городской больницы на территории ЗАТО г.Радужный Владимирской области</t>
  </si>
  <si>
    <t>1.4.2</t>
  </si>
  <si>
    <t>Разработка проекта расширения дороги у светофора (1 квартал дом № 1)</t>
  </si>
  <si>
    <t>1.4.3</t>
  </si>
  <si>
    <t>Текущий ремонт автомобильной дороги от коттеджней 7/1 квартала до кольцевой автомобильной дороги на территории ЗАТО г.Радужный Владимирской области</t>
  </si>
  <si>
    <t>1.4.4</t>
  </si>
  <si>
    <t>Текущий ремонт подъездной дороги от  ж/д № 33 1 квартала до КЦ "Досуг" на территории ЗАТО г.Радужный Владимирской области</t>
  </si>
  <si>
    <t>1.4.5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</si>
  <si>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</si>
  <si>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</si>
  <si>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Текущий ремонт автомобильной дороги от ж/д № 5 до ж/д № 9 1квартала на территории ЗАТО г.Радужный Владимирской области</t>
  </si>
  <si>
    <t>2.4.1</t>
  </si>
  <si>
    <t>2.4.2</t>
  </si>
  <si>
    <t>2.4.3</t>
  </si>
  <si>
    <t>2.4.4</t>
  </si>
  <si>
    <t>2.6</t>
  </si>
  <si>
    <t xml:space="preserve">к подпрограмме "Строительство, ремонт и реконструкция </t>
  </si>
  <si>
    <t>программы "Дорожное хозяйство и благоустройство</t>
  </si>
  <si>
    <t>ЗАТО г. радужный Владимирской области"</t>
  </si>
  <si>
    <t>1.6.1</t>
  </si>
  <si>
    <t>Выполнение работ по текущему ремонту участка кольцевой автомобильной дороги вокруг 1 и 3 кварталов на территории ЗАТО г. Радужный Владимирской области</t>
  </si>
  <si>
    <t>2017-2022 гг.</t>
  </si>
  <si>
    <t>Итого 2022 год</t>
  </si>
  <si>
    <t>2017-2022 гг</t>
  </si>
  <si>
    <t>к подпрограмме "Строительство, ремонт и реконструкция объектов благоустройства"</t>
  </si>
  <si>
    <t>к подпрограмме "Содержание дорог и объектов благоустройства"</t>
  </si>
  <si>
    <t>к подпрограмме "Ведомственная программа "Ямочный ремонт,</t>
  </si>
  <si>
    <t>сезонные работы по благоустройству города"</t>
  </si>
  <si>
    <t>Приложение № 1</t>
  </si>
  <si>
    <t>3. Ресурсное обеспечение муниципальной программы</t>
  </si>
  <si>
    <t>Наименование программы</t>
  </si>
  <si>
    <t>Сроки исполнения</t>
  </si>
  <si>
    <t>Исполнители, соисполнители, ответственные за реализацию программы</t>
  </si>
  <si>
    <t>Собственных доходов:</t>
  </si>
  <si>
    <t>Субсидии, иные межбюджетные трансферты</t>
  </si>
  <si>
    <t>1.</t>
  </si>
  <si>
    <t>Муниципальная программа "Дорожное хозяйство и благоустройство ЗАТО г.Радужный Владимирской области"</t>
  </si>
  <si>
    <t>МКУ "Дорожник", МКУ "ГКМХ"</t>
  </si>
  <si>
    <t>2023 год</t>
  </si>
  <si>
    <t xml:space="preserve">2024 год </t>
  </si>
  <si>
    <t>2017-2024гг.</t>
  </si>
  <si>
    <t>Подпрограмма "Строительство, ремонт и реконструкция автомобильных дорог общего пользования местного значения"</t>
  </si>
  <si>
    <t>Итого:</t>
  </si>
  <si>
    <t>Подпрограмма "Строительство, ремонт и реконструкция объектов благоустройства"</t>
  </si>
  <si>
    <t>МКУ "Дорожник", МКУ "ГКМХ"              МКУ "ККиС"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</si>
  <si>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</si>
  <si>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</si>
  <si>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МКУ «ГКМХ»</t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</si>
  <si>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</si>
  <si>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</si>
  <si>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Подпрограмма "Ведомственная программа "Ямочный ремонт, сезонные работы по благоустройству города"</t>
  </si>
  <si>
    <t>2017-2022гг.</t>
  </si>
  <si>
    <t>1.5.2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</si>
  <si>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</si>
  <si>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>Разработка проектно-сметной документации на освещение автодорог в квартале 13 и квартале 16 на территории ЗАТО г.Радужный Владимирской области</t>
  </si>
  <si>
    <t>Установка светильников на существующие опоры наружного освещения вдоль жилых домов №31 и №53 квартала 7/1 на территории ЗАТО г.Радужный Владимирской области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</si>
</sst>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[$-FC19]d\ mmmm\ yyyy\ &quot;г.&quot;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198" fontId="0" fillId="0" borderId="0" xfId="0" applyNumberFormat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198" fontId="1" fillId="0" borderId="10" xfId="0" applyNumberFormat="1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wrapText="1"/>
    </xf>
    <xf numFmtId="198" fontId="1" fillId="22" borderId="10" xfId="0" applyNumberFormat="1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top" wrapText="1"/>
    </xf>
    <xf numFmtId="0" fontId="7" fillId="22" borderId="10" xfId="0" applyFont="1" applyFill="1" applyBorder="1" applyAlignment="1">
      <alignment horizontal="center" vertical="center"/>
    </xf>
    <xf numFmtId="198" fontId="1" fillId="22" borderId="10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top" wrapText="1"/>
    </xf>
    <xf numFmtId="49" fontId="7" fillId="22" borderId="10" xfId="0" applyNumberFormat="1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190" fontId="1" fillId="22" borderId="10" xfId="0" applyNumberFormat="1" applyFont="1" applyFill="1" applyBorder="1" applyAlignment="1">
      <alignment horizontal="center"/>
    </xf>
    <xf numFmtId="19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198" fontId="3" fillId="22" borderId="10" xfId="0" applyNumberFormat="1" applyFont="1" applyFill="1" applyBorder="1" applyAlignment="1">
      <alignment horizontal="center" vertical="center" wrapText="1"/>
    </xf>
    <xf numFmtId="198" fontId="7" fillId="2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6" fillId="22" borderId="10" xfId="0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" fillId="22" borderId="10" xfId="0" applyFont="1" applyFill="1" applyBorder="1" applyAlignment="1">
      <alignment horizontal="center" vertical="top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49" fontId="6" fillId="22" borderId="11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9" fontId="1" fillId="22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7" fillId="2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2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9" fontId="7" fillId="24" borderId="18" xfId="0" applyNumberFormat="1" applyFont="1" applyFill="1" applyBorder="1" applyAlignment="1">
      <alignment horizontal="left" vertical="center"/>
    </xf>
    <xf numFmtId="49" fontId="7" fillId="24" borderId="14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49" fontId="6" fillId="24" borderId="14" xfId="0" applyNumberFormat="1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8" fontId="6" fillId="24" borderId="10" xfId="0" applyNumberFormat="1" applyFont="1" applyFill="1" applyBorder="1" applyAlignment="1">
      <alignment horizontal="center" vertical="center"/>
    </xf>
    <xf numFmtId="190" fontId="6" fillId="24" borderId="10" xfId="0" applyNumberFormat="1" applyFont="1" applyFill="1" applyBorder="1" applyAlignment="1">
      <alignment horizontal="center" vertical="center"/>
    </xf>
    <xf numFmtId="198" fontId="6" fillId="22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24" borderId="10" xfId="0" applyNumberFormat="1" applyFont="1" applyFill="1" applyBorder="1" applyAlignment="1">
      <alignment horizontal="center" vertical="center"/>
    </xf>
    <xf numFmtId="198" fontId="3" fillId="2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0" fontId="6" fillId="2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75" workbookViewId="0" topLeftCell="A1">
      <selection activeCell="G12" sqref="G12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  <col min="13" max="13" width="12.57421875" style="0" bestFit="1" customWidth="1"/>
  </cols>
  <sheetData>
    <row r="1" spans="5:11" ht="15">
      <c r="E1" s="196" t="s">
        <v>363</v>
      </c>
      <c r="F1" s="196"/>
      <c r="G1" s="196"/>
      <c r="H1" s="196"/>
      <c r="I1" s="196"/>
      <c r="J1" s="196"/>
      <c r="K1" s="196"/>
    </row>
    <row r="2" spans="1:15" ht="15">
      <c r="A2" s="1"/>
      <c r="B2" s="1"/>
      <c r="C2" s="1"/>
      <c r="D2" s="1"/>
      <c r="E2" s="196" t="s">
        <v>334</v>
      </c>
      <c r="F2" s="196"/>
      <c r="G2" s="196"/>
      <c r="H2" s="196"/>
      <c r="I2" s="196"/>
      <c r="J2" s="196"/>
      <c r="K2" s="196"/>
      <c r="L2" s="30"/>
      <c r="M2" s="30"/>
      <c r="N2" s="30"/>
      <c r="O2" s="30"/>
    </row>
    <row r="3" spans="1:15" ht="15">
      <c r="A3" s="1"/>
      <c r="B3" s="1"/>
      <c r="C3" s="1"/>
      <c r="D3" s="1"/>
      <c r="E3" s="196" t="s">
        <v>52</v>
      </c>
      <c r="F3" s="196"/>
      <c r="G3" s="196"/>
      <c r="H3" s="196"/>
      <c r="I3" s="196"/>
      <c r="J3" s="196"/>
      <c r="K3" s="196"/>
      <c r="L3" s="30"/>
      <c r="M3" s="30"/>
      <c r="N3" s="30"/>
      <c r="O3" s="30"/>
    </row>
    <row r="4" spans="1:11" ht="27" customHeight="1">
      <c r="A4" s="197" t="s">
        <v>364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4.25" customHeight="1">
      <c r="A5" s="195" t="s">
        <v>25</v>
      </c>
      <c r="B5" s="195" t="s">
        <v>365</v>
      </c>
      <c r="C5" s="187" t="s">
        <v>366</v>
      </c>
      <c r="D5" s="187" t="s">
        <v>39</v>
      </c>
      <c r="E5" s="190" t="s">
        <v>26</v>
      </c>
      <c r="F5" s="190"/>
      <c r="G5" s="190"/>
      <c r="H5" s="190"/>
      <c r="I5" s="190"/>
      <c r="J5" s="187" t="s">
        <v>40</v>
      </c>
      <c r="K5" s="191" t="s">
        <v>367</v>
      </c>
    </row>
    <row r="6" spans="1:11" ht="12.75" customHeight="1">
      <c r="A6" s="195"/>
      <c r="B6" s="195"/>
      <c r="C6" s="187"/>
      <c r="D6" s="187"/>
      <c r="E6" s="187" t="s">
        <v>27</v>
      </c>
      <c r="F6" s="194" t="s">
        <v>368</v>
      </c>
      <c r="G6" s="194"/>
      <c r="H6" s="194"/>
      <c r="I6" s="194"/>
      <c r="J6" s="187"/>
      <c r="K6" s="192"/>
    </row>
    <row r="7" spans="1:11" ht="27.75" customHeight="1">
      <c r="A7" s="195"/>
      <c r="B7" s="195"/>
      <c r="C7" s="187"/>
      <c r="D7" s="187"/>
      <c r="E7" s="187"/>
      <c r="F7" s="194" t="s">
        <v>369</v>
      </c>
      <c r="G7" s="194"/>
      <c r="H7" s="194"/>
      <c r="I7" s="187" t="s">
        <v>28</v>
      </c>
      <c r="J7" s="187"/>
      <c r="K7" s="192"/>
    </row>
    <row r="8" spans="1:11" ht="27.75" customHeight="1">
      <c r="A8" s="195"/>
      <c r="B8" s="195"/>
      <c r="C8" s="187"/>
      <c r="D8" s="187"/>
      <c r="E8" s="187"/>
      <c r="F8" s="187" t="s">
        <v>139</v>
      </c>
      <c r="G8" s="194" t="s">
        <v>136</v>
      </c>
      <c r="H8" s="194"/>
      <c r="I8" s="187"/>
      <c r="J8" s="187"/>
      <c r="K8" s="192"/>
    </row>
    <row r="9" spans="1:11" ht="43.5" customHeight="1">
      <c r="A9" s="195"/>
      <c r="B9" s="195"/>
      <c r="C9" s="187"/>
      <c r="D9" s="187"/>
      <c r="E9" s="187"/>
      <c r="F9" s="187"/>
      <c r="G9" s="5" t="s">
        <v>137</v>
      </c>
      <c r="H9" s="5" t="s">
        <v>138</v>
      </c>
      <c r="I9" s="187"/>
      <c r="J9" s="187"/>
      <c r="K9" s="193"/>
    </row>
    <row r="10" spans="1:11" ht="12.7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/>
      <c r="G10" s="98"/>
      <c r="H10" s="98">
        <v>6</v>
      </c>
      <c r="I10" s="98">
        <v>7</v>
      </c>
      <c r="J10" s="98">
        <v>8</v>
      </c>
      <c r="K10" s="98">
        <v>9</v>
      </c>
    </row>
    <row r="11" spans="1:11" ht="42" customHeight="1">
      <c r="A11" s="188" t="s">
        <v>370</v>
      </c>
      <c r="B11" s="189" t="s">
        <v>371</v>
      </c>
      <c r="C11" s="99" t="s">
        <v>70</v>
      </c>
      <c r="D11" s="35">
        <f>D20+D27+D34+D41+D48+D57</f>
        <v>76573.46061</v>
      </c>
      <c r="E11" s="35">
        <f aca="true" t="shared" si="0" ref="E11:E16">E27</f>
        <v>120.6</v>
      </c>
      <c r="F11" s="35">
        <f>F20+F27+F34+F41+F48+F57</f>
        <v>8262.396</v>
      </c>
      <c r="G11" s="35">
        <v>0</v>
      </c>
      <c r="H11" s="35">
        <f>H20+H27+H34+H41+H48+H57</f>
        <v>7400</v>
      </c>
      <c r="I11" s="35">
        <f>I20+I27+I34+I41+I48+I57</f>
        <v>68190.46461</v>
      </c>
      <c r="J11" s="35">
        <v>0</v>
      </c>
      <c r="K11" s="108" t="s">
        <v>4</v>
      </c>
    </row>
    <row r="12" spans="1:11" ht="41.25" customHeight="1">
      <c r="A12" s="188"/>
      <c r="B12" s="189"/>
      <c r="C12" s="99" t="s">
        <v>71</v>
      </c>
      <c r="D12" s="35">
        <f>D21+D28+D35+D42+D49+D58</f>
        <v>68688.49616000001</v>
      </c>
      <c r="E12" s="35">
        <f t="shared" si="0"/>
        <v>120.6</v>
      </c>
      <c r="F12" s="35">
        <f>F21+F28+F35+F42+F49+F58</f>
        <v>6766.72661</v>
      </c>
      <c r="G12" s="35">
        <f aca="true" t="shared" si="1" ref="G12:H15">G21+G28+G35+G42+G49+G58</f>
        <v>3350.3158</v>
      </c>
      <c r="H12" s="35">
        <f t="shared" si="1"/>
        <v>3416.4108100000003</v>
      </c>
      <c r="I12" s="35">
        <f>I21+I28+I35+I42+I58+I49</f>
        <v>61636.6773</v>
      </c>
      <c r="J12" s="35">
        <f>J56</f>
        <v>164.49225</v>
      </c>
      <c r="K12" s="108" t="s">
        <v>5</v>
      </c>
    </row>
    <row r="13" spans="1:11" ht="41.25" customHeight="1">
      <c r="A13" s="188"/>
      <c r="B13" s="189"/>
      <c r="C13" s="99" t="s">
        <v>72</v>
      </c>
      <c r="D13" s="35">
        <f>D22+D29+D36+D43+D50+D59</f>
        <v>77862.7127</v>
      </c>
      <c r="E13" s="35">
        <f t="shared" si="0"/>
        <v>123.3</v>
      </c>
      <c r="F13" s="35">
        <f>F22+F29+F36+F43+F50+F59</f>
        <v>9647.54479</v>
      </c>
      <c r="G13" s="35">
        <f>G22+G29+G36+G43+G50+G59</f>
        <v>9574.59389</v>
      </c>
      <c r="H13" s="35">
        <f>H22+H29+H36+H43+H50+H59</f>
        <v>72.9509</v>
      </c>
      <c r="I13" s="35">
        <f>I22+I29+I36+I43+I50+I59</f>
        <v>67899.22791</v>
      </c>
      <c r="J13" s="35">
        <f>J22+J29+J36+J43+J50+J59</f>
        <v>192.64</v>
      </c>
      <c r="K13" s="108" t="s">
        <v>6</v>
      </c>
    </row>
    <row r="14" spans="1:11" ht="41.25" customHeight="1">
      <c r="A14" s="188"/>
      <c r="B14" s="189"/>
      <c r="C14" s="129" t="s">
        <v>128</v>
      </c>
      <c r="D14" s="78">
        <f>D23+D30+D37+D44+D51+D60</f>
        <v>80324.55297</v>
      </c>
      <c r="E14" s="78">
        <f t="shared" si="0"/>
        <v>123.3</v>
      </c>
      <c r="F14" s="78">
        <f>F23+F30+F37+F44+F51+F60</f>
        <v>10949.4</v>
      </c>
      <c r="G14" s="78">
        <f t="shared" si="1"/>
        <v>10522</v>
      </c>
      <c r="H14" s="78">
        <f t="shared" si="1"/>
        <v>427.4</v>
      </c>
      <c r="I14" s="78">
        <f>I23+I30+I37+I44+I51+I60</f>
        <v>69251.85296999999</v>
      </c>
      <c r="J14" s="78">
        <v>0</v>
      </c>
      <c r="K14" s="130" t="s">
        <v>7</v>
      </c>
    </row>
    <row r="15" spans="1:11" ht="41.25" customHeight="1">
      <c r="A15" s="188"/>
      <c r="B15" s="189"/>
      <c r="C15" s="99" t="s">
        <v>140</v>
      </c>
      <c r="D15" s="35">
        <f>D24+D31+D38+D45+D52+D61</f>
        <v>57294.09299999999</v>
      </c>
      <c r="E15" s="35">
        <f t="shared" si="0"/>
        <v>123.3</v>
      </c>
      <c r="F15" s="35">
        <f>F24+F31+F52</f>
        <v>10614.3</v>
      </c>
      <c r="G15" s="35">
        <f t="shared" si="1"/>
        <v>10522</v>
      </c>
      <c r="H15" s="35">
        <f t="shared" si="1"/>
        <v>92.3</v>
      </c>
      <c r="I15" s="35">
        <f>I24+I31+I38+I45+I52+I61</f>
        <v>46556.493</v>
      </c>
      <c r="J15" s="35">
        <v>0</v>
      </c>
      <c r="K15" s="108" t="s">
        <v>8</v>
      </c>
    </row>
    <row r="16" spans="1:11" ht="41.25" customHeight="1">
      <c r="A16" s="188"/>
      <c r="B16" s="189"/>
      <c r="C16" s="99" t="s">
        <v>141</v>
      </c>
      <c r="D16" s="35">
        <f>E16+F16+I16</f>
        <v>46325.786</v>
      </c>
      <c r="E16" s="35">
        <f t="shared" si="0"/>
        <v>123.3</v>
      </c>
      <c r="F16" s="35">
        <f>G16+H16</f>
        <v>4810.8</v>
      </c>
      <c r="G16" s="35">
        <f>G25+G53</f>
        <v>4714.6</v>
      </c>
      <c r="H16" s="35">
        <f>H53</f>
        <v>96.2</v>
      </c>
      <c r="I16" s="35">
        <f>I25+I32+I39+I46+I53+I62</f>
        <v>41391.686</v>
      </c>
      <c r="J16" s="35">
        <f>J53</f>
        <v>0</v>
      </c>
      <c r="K16" s="108" t="s">
        <v>23</v>
      </c>
    </row>
    <row r="17" spans="1:11" ht="41.25" customHeight="1">
      <c r="A17" s="188"/>
      <c r="B17" s="189"/>
      <c r="C17" s="99" t="s">
        <v>373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108" t="s">
        <v>23</v>
      </c>
    </row>
    <row r="18" spans="1:11" ht="41.25" customHeight="1">
      <c r="A18" s="188"/>
      <c r="B18" s="189"/>
      <c r="C18" s="99" t="s">
        <v>374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108" t="s">
        <v>23</v>
      </c>
    </row>
    <row r="19" spans="1:11" ht="26.25" customHeight="1">
      <c r="A19" s="100"/>
      <c r="B19" s="101" t="s">
        <v>29</v>
      </c>
      <c r="C19" s="99" t="s">
        <v>375</v>
      </c>
      <c r="D19" s="35">
        <f>D11+D12+D13+D14+D15+D16+D17+D18</f>
        <v>407069.10144</v>
      </c>
      <c r="E19" s="35">
        <f aca="true" t="shared" si="2" ref="E19:J19">E11+E12+E13+E14+E15+E16+E17+E18</f>
        <v>734.4</v>
      </c>
      <c r="F19" s="35">
        <f>F11+F12+F13+F14+F15+F16+F17+F18</f>
        <v>51051.167400000006</v>
      </c>
      <c r="G19" s="35">
        <f t="shared" si="2"/>
        <v>38683.50969</v>
      </c>
      <c r="H19" s="35">
        <f t="shared" si="2"/>
        <v>11505.26171</v>
      </c>
      <c r="I19" s="35">
        <f t="shared" si="2"/>
        <v>354926.40179000003</v>
      </c>
      <c r="J19" s="35">
        <f t="shared" si="2"/>
        <v>357.13225</v>
      </c>
      <c r="K19" s="102"/>
    </row>
    <row r="20" spans="1:11" ht="24.75" customHeight="1">
      <c r="A20" s="184" t="s">
        <v>30</v>
      </c>
      <c r="B20" s="185" t="s">
        <v>376</v>
      </c>
      <c r="C20" s="103" t="s">
        <v>70</v>
      </c>
      <c r="D20" s="34">
        <f>H20+I20</f>
        <v>26889.40543</v>
      </c>
      <c r="E20" s="34">
        <v>0</v>
      </c>
      <c r="F20" s="34">
        <f>G20+H20</f>
        <v>7400</v>
      </c>
      <c r="G20" s="34">
        <v>0</v>
      </c>
      <c r="H20" s="34">
        <v>7400</v>
      </c>
      <c r="I20" s="34">
        <v>19489.40543</v>
      </c>
      <c r="J20" s="34">
        <v>0</v>
      </c>
      <c r="K20" s="104" t="s">
        <v>31</v>
      </c>
    </row>
    <row r="21" spans="1:11" ht="24.75" customHeight="1">
      <c r="A21" s="184"/>
      <c r="B21" s="185"/>
      <c r="C21" s="103" t="s">
        <v>71</v>
      </c>
      <c r="D21" s="52">
        <f>F21+I21</f>
        <v>9567.085579999999</v>
      </c>
      <c r="E21" s="52">
        <v>0</v>
      </c>
      <c r="F21" s="52">
        <f>G21+H21</f>
        <v>3000</v>
      </c>
      <c r="G21" s="52">
        <v>0</v>
      </c>
      <c r="H21" s="52">
        <v>3000</v>
      </c>
      <c r="I21" s="52">
        <v>6567.08558</v>
      </c>
      <c r="J21" s="34">
        <v>0</v>
      </c>
      <c r="K21" s="104" t="s">
        <v>31</v>
      </c>
    </row>
    <row r="22" spans="1:11" ht="24.75" customHeight="1">
      <c r="A22" s="184"/>
      <c r="B22" s="185"/>
      <c r="C22" s="121" t="s">
        <v>72</v>
      </c>
      <c r="D22" s="52">
        <f>F22+I22</f>
        <v>10857.673999999999</v>
      </c>
      <c r="E22" s="52">
        <v>0</v>
      </c>
      <c r="F22" s="52">
        <f>G22</f>
        <v>6000</v>
      </c>
      <c r="G22" s="52">
        <v>6000</v>
      </c>
      <c r="H22" s="52">
        <v>0</v>
      </c>
      <c r="I22" s="52">
        <v>4857.674</v>
      </c>
      <c r="J22" s="52">
        <v>0</v>
      </c>
      <c r="K22" s="122" t="s">
        <v>31</v>
      </c>
    </row>
    <row r="23" spans="1:11" ht="24.75" customHeight="1">
      <c r="A23" s="184"/>
      <c r="B23" s="185"/>
      <c r="C23" s="105" t="s">
        <v>128</v>
      </c>
      <c r="D23" s="74">
        <f>F23+I23</f>
        <v>9002.8165</v>
      </c>
      <c r="E23" s="74">
        <v>0</v>
      </c>
      <c r="F23" s="74">
        <f>G23</f>
        <v>6000</v>
      </c>
      <c r="G23" s="74">
        <v>6000</v>
      </c>
      <c r="H23" s="74">
        <v>0</v>
      </c>
      <c r="I23" s="74">
        <v>3002.8165</v>
      </c>
      <c r="J23" s="74">
        <v>0</v>
      </c>
      <c r="K23" s="106" t="s">
        <v>31</v>
      </c>
    </row>
    <row r="24" spans="1:11" ht="24.75" customHeight="1">
      <c r="A24" s="184"/>
      <c r="B24" s="185"/>
      <c r="C24" s="103" t="s">
        <v>140</v>
      </c>
      <c r="D24" s="34">
        <f>F24+I24</f>
        <v>7500</v>
      </c>
      <c r="E24" s="34">
        <v>0</v>
      </c>
      <c r="F24" s="34">
        <f>G24</f>
        <v>6000</v>
      </c>
      <c r="G24" s="34">
        <v>6000</v>
      </c>
      <c r="H24" s="34">
        <v>0</v>
      </c>
      <c r="I24" s="34">
        <v>1500</v>
      </c>
      <c r="J24" s="34">
        <v>0</v>
      </c>
      <c r="K24" s="104" t="s">
        <v>31</v>
      </c>
    </row>
    <row r="25" spans="1:11" ht="24.75" customHeight="1">
      <c r="A25" s="184"/>
      <c r="B25" s="185"/>
      <c r="C25" s="103" t="s">
        <v>141</v>
      </c>
      <c r="D25" s="34">
        <f>F25+I25</f>
        <v>1500</v>
      </c>
      <c r="E25" s="34">
        <v>0</v>
      </c>
      <c r="F25" s="34">
        <f>G25</f>
        <v>0</v>
      </c>
      <c r="G25" s="34">
        <v>0</v>
      </c>
      <c r="H25" s="34">
        <v>0</v>
      </c>
      <c r="I25" s="34">
        <v>1500</v>
      </c>
      <c r="J25" s="34">
        <v>0</v>
      </c>
      <c r="K25" s="104" t="s">
        <v>31</v>
      </c>
    </row>
    <row r="26" spans="1:13" ht="26.25" customHeight="1">
      <c r="A26" s="100"/>
      <c r="B26" s="101" t="s">
        <v>377</v>
      </c>
      <c r="C26" s="99" t="s">
        <v>386</v>
      </c>
      <c r="D26" s="35">
        <f aca="true" t="shared" si="3" ref="D26:I26">D20+D21+D22+D23+D24+D25</f>
        <v>65316.98151</v>
      </c>
      <c r="E26" s="35">
        <f t="shared" si="3"/>
        <v>0</v>
      </c>
      <c r="F26" s="35">
        <f t="shared" si="3"/>
        <v>28400</v>
      </c>
      <c r="G26" s="35">
        <f t="shared" si="3"/>
        <v>18000</v>
      </c>
      <c r="H26" s="35">
        <f t="shared" si="3"/>
        <v>10400</v>
      </c>
      <c r="I26" s="35">
        <f t="shared" si="3"/>
        <v>36916.98151</v>
      </c>
      <c r="J26" s="35">
        <v>0</v>
      </c>
      <c r="K26" s="107"/>
      <c r="M26" s="60"/>
    </row>
    <row r="27" spans="1:12" ht="39.75" customHeight="1">
      <c r="A27" s="184" t="s">
        <v>33</v>
      </c>
      <c r="B27" s="186" t="s">
        <v>378</v>
      </c>
      <c r="C27" s="103" t="s">
        <v>70</v>
      </c>
      <c r="D27" s="38">
        <f>E27+F27+I27</f>
        <v>5683.55097</v>
      </c>
      <c r="E27" s="34">
        <v>120.6</v>
      </c>
      <c r="F27" s="34">
        <v>862.396</v>
      </c>
      <c r="G27" s="34">
        <v>0</v>
      </c>
      <c r="H27" s="34">
        <v>0</v>
      </c>
      <c r="I27" s="38">
        <v>4700.55497</v>
      </c>
      <c r="J27" s="34">
        <v>0</v>
      </c>
      <c r="K27" s="108" t="s">
        <v>379</v>
      </c>
      <c r="L27" s="1"/>
    </row>
    <row r="28" spans="1:12" ht="39.75" customHeight="1">
      <c r="A28" s="184"/>
      <c r="B28" s="186"/>
      <c r="C28" s="103" t="s">
        <v>71</v>
      </c>
      <c r="D28" s="45">
        <f>E28+F28+I28</f>
        <v>8437.09743</v>
      </c>
      <c r="E28" s="52">
        <v>120.6</v>
      </c>
      <c r="F28" s="52">
        <f>G28+H28</f>
        <v>797.6415400000001</v>
      </c>
      <c r="G28" s="52">
        <v>707.83009</v>
      </c>
      <c r="H28" s="52">
        <v>89.81145</v>
      </c>
      <c r="I28" s="45">
        <v>7518.85589</v>
      </c>
      <c r="J28" s="52">
        <v>0</v>
      </c>
      <c r="K28" s="108" t="s">
        <v>379</v>
      </c>
      <c r="L28" s="1"/>
    </row>
    <row r="29" spans="1:12" ht="30" customHeight="1">
      <c r="A29" s="184"/>
      <c r="B29" s="186"/>
      <c r="C29" s="121" t="s">
        <v>72</v>
      </c>
      <c r="D29" s="45">
        <f>E29+I29</f>
        <v>5627.18861</v>
      </c>
      <c r="E29" s="52">
        <v>123.3</v>
      </c>
      <c r="F29" s="52">
        <v>0</v>
      </c>
      <c r="G29" s="52">
        <v>0</v>
      </c>
      <c r="H29" s="52">
        <v>0</v>
      </c>
      <c r="I29" s="45">
        <v>5503.88861</v>
      </c>
      <c r="J29" s="52">
        <v>0</v>
      </c>
      <c r="K29" s="108" t="s">
        <v>372</v>
      </c>
      <c r="L29" s="1"/>
    </row>
    <row r="30" spans="1:12" ht="30" customHeight="1">
      <c r="A30" s="184"/>
      <c r="B30" s="186"/>
      <c r="C30" s="105" t="s">
        <v>128</v>
      </c>
      <c r="D30" s="81">
        <f>E30+I30</f>
        <v>9647.63328</v>
      </c>
      <c r="E30" s="74">
        <v>123.3</v>
      </c>
      <c r="F30" s="74">
        <v>0</v>
      </c>
      <c r="G30" s="74">
        <v>0</v>
      </c>
      <c r="H30" s="74">
        <v>0</v>
      </c>
      <c r="I30" s="81">
        <v>9524.33328</v>
      </c>
      <c r="J30" s="74">
        <v>0</v>
      </c>
      <c r="K30" s="108" t="s">
        <v>372</v>
      </c>
      <c r="L30" s="1"/>
    </row>
    <row r="31" spans="1:12" ht="30" customHeight="1">
      <c r="A31" s="184"/>
      <c r="B31" s="186"/>
      <c r="C31" s="103" t="s">
        <v>140</v>
      </c>
      <c r="D31" s="38">
        <f>E31+I31</f>
        <v>1505.3</v>
      </c>
      <c r="E31" s="34">
        <v>123.3</v>
      </c>
      <c r="F31" s="34">
        <v>0</v>
      </c>
      <c r="G31" s="34">
        <v>0</v>
      </c>
      <c r="H31" s="34">
        <v>0</v>
      </c>
      <c r="I31" s="38">
        <v>1382</v>
      </c>
      <c r="J31" s="34">
        <v>0</v>
      </c>
      <c r="K31" s="108" t="s">
        <v>372</v>
      </c>
      <c r="L31" s="1"/>
    </row>
    <row r="32" spans="1:12" ht="30" customHeight="1">
      <c r="A32" s="184"/>
      <c r="B32" s="186"/>
      <c r="C32" s="103" t="s">
        <v>141</v>
      </c>
      <c r="D32" s="38">
        <f>I32+E32</f>
        <v>1505.3</v>
      </c>
      <c r="E32" s="34">
        <v>123.3</v>
      </c>
      <c r="F32" s="34">
        <v>0</v>
      </c>
      <c r="G32" s="34">
        <v>0</v>
      </c>
      <c r="H32" s="34">
        <v>0</v>
      </c>
      <c r="I32" s="38">
        <v>1382</v>
      </c>
      <c r="J32" s="34">
        <v>0</v>
      </c>
      <c r="K32" s="108" t="s">
        <v>372</v>
      </c>
      <c r="L32" s="1"/>
    </row>
    <row r="33" spans="1:12" ht="30" customHeight="1">
      <c r="A33" s="100"/>
      <c r="B33" s="101" t="s">
        <v>377</v>
      </c>
      <c r="C33" s="99" t="s">
        <v>386</v>
      </c>
      <c r="D33" s="109">
        <f>SUM(D27:D32)</f>
        <v>32406.070289999996</v>
      </c>
      <c r="E33" s="35">
        <f>SUM(E27:E32)</f>
        <v>734.4</v>
      </c>
      <c r="F33" s="35">
        <f>SUM(F27:F32)</f>
        <v>1660.03754</v>
      </c>
      <c r="G33" s="35">
        <f>G27+G28+G29+G30</f>
        <v>707.83009</v>
      </c>
      <c r="H33" s="35">
        <f>H27+H28</f>
        <v>89.81145</v>
      </c>
      <c r="I33" s="39">
        <f>SUM(I27:I32)</f>
        <v>30011.632749999997</v>
      </c>
      <c r="J33" s="35">
        <v>0</v>
      </c>
      <c r="K33" s="3"/>
      <c r="L33" s="1"/>
    </row>
    <row r="34" spans="1:12" ht="24.75" customHeight="1">
      <c r="A34" s="184" t="s">
        <v>35</v>
      </c>
      <c r="B34" s="187" t="s">
        <v>380</v>
      </c>
      <c r="C34" s="103" t="s">
        <v>70</v>
      </c>
      <c r="D34" s="38">
        <f aca="true" t="shared" si="4" ref="D34:D39">I34</f>
        <v>26320.12689</v>
      </c>
      <c r="E34" s="34">
        <v>0</v>
      </c>
      <c r="F34" s="34">
        <v>0</v>
      </c>
      <c r="G34" s="34">
        <v>0</v>
      </c>
      <c r="H34" s="34">
        <v>0</v>
      </c>
      <c r="I34" s="38">
        <v>26320.12689</v>
      </c>
      <c r="J34" s="34">
        <v>0</v>
      </c>
      <c r="K34" s="3" t="s">
        <v>34</v>
      </c>
      <c r="L34" s="1"/>
    </row>
    <row r="35" spans="1:12" ht="24.75" customHeight="1">
      <c r="A35" s="184"/>
      <c r="B35" s="187"/>
      <c r="C35" s="103" t="s">
        <v>71</v>
      </c>
      <c r="D35" s="45">
        <f t="shared" si="4"/>
        <v>29552.07792</v>
      </c>
      <c r="E35" s="52">
        <v>0</v>
      </c>
      <c r="F35" s="52">
        <v>0</v>
      </c>
      <c r="G35" s="52">
        <v>0</v>
      </c>
      <c r="H35" s="52">
        <v>0</v>
      </c>
      <c r="I35" s="45">
        <v>29552.07792</v>
      </c>
      <c r="J35" s="52">
        <v>0</v>
      </c>
      <c r="K35" s="3" t="s">
        <v>34</v>
      </c>
      <c r="L35" s="1"/>
    </row>
    <row r="36" spans="1:12" ht="31.5" customHeight="1">
      <c r="A36" s="184"/>
      <c r="B36" s="187"/>
      <c r="C36" s="121" t="s">
        <v>72</v>
      </c>
      <c r="D36" s="45">
        <f>I36+J36</f>
        <v>35183.3784</v>
      </c>
      <c r="E36" s="52">
        <v>0</v>
      </c>
      <c r="F36" s="52">
        <v>0</v>
      </c>
      <c r="G36" s="52">
        <v>0</v>
      </c>
      <c r="H36" s="52">
        <v>0</v>
      </c>
      <c r="I36" s="45">
        <v>34990.7384</v>
      </c>
      <c r="J36" s="52">
        <v>192.64</v>
      </c>
      <c r="K36" s="3" t="s">
        <v>24</v>
      </c>
      <c r="L36" s="1"/>
    </row>
    <row r="37" spans="1:12" ht="24.75" customHeight="1">
      <c r="A37" s="184"/>
      <c r="B37" s="187"/>
      <c r="C37" s="105" t="s">
        <v>128</v>
      </c>
      <c r="D37" s="81">
        <f t="shared" si="4"/>
        <v>32497.39839</v>
      </c>
      <c r="E37" s="74">
        <v>0</v>
      </c>
      <c r="F37" s="74">
        <v>0</v>
      </c>
      <c r="G37" s="74">
        <v>0</v>
      </c>
      <c r="H37" s="74">
        <v>0</v>
      </c>
      <c r="I37" s="81">
        <v>32497.39839</v>
      </c>
      <c r="J37" s="74">
        <v>0</v>
      </c>
      <c r="K37" s="125" t="s">
        <v>34</v>
      </c>
      <c r="L37" s="1"/>
    </row>
    <row r="38" spans="1:12" ht="24.75" customHeight="1">
      <c r="A38" s="184"/>
      <c r="B38" s="187"/>
      <c r="C38" s="121" t="s">
        <v>140</v>
      </c>
      <c r="D38" s="45">
        <f t="shared" si="4"/>
        <v>29494.366</v>
      </c>
      <c r="E38" s="52">
        <v>0</v>
      </c>
      <c r="F38" s="52">
        <v>0</v>
      </c>
      <c r="G38" s="52">
        <v>0</v>
      </c>
      <c r="H38" s="52">
        <v>0</v>
      </c>
      <c r="I38" s="45">
        <v>29494.366</v>
      </c>
      <c r="J38" s="52">
        <v>0</v>
      </c>
      <c r="K38" s="3" t="s">
        <v>34</v>
      </c>
      <c r="L38" s="1"/>
    </row>
    <row r="39" spans="1:12" ht="24.75" customHeight="1">
      <c r="A39" s="184"/>
      <c r="B39" s="187"/>
      <c r="C39" s="121" t="s">
        <v>141</v>
      </c>
      <c r="D39" s="45">
        <f t="shared" si="4"/>
        <v>24160.275</v>
      </c>
      <c r="E39" s="52">
        <v>0</v>
      </c>
      <c r="F39" s="52">
        <v>0</v>
      </c>
      <c r="G39" s="52">
        <v>0</v>
      </c>
      <c r="H39" s="52">
        <v>0</v>
      </c>
      <c r="I39" s="45">
        <v>24160.275</v>
      </c>
      <c r="J39" s="52">
        <v>0</v>
      </c>
      <c r="K39" s="3" t="s">
        <v>34</v>
      </c>
      <c r="L39" s="1"/>
    </row>
    <row r="40" spans="1:12" ht="24.75" customHeight="1">
      <c r="A40" s="100"/>
      <c r="B40" s="101" t="s">
        <v>377</v>
      </c>
      <c r="C40" s="123" t="s">
        <v>386</v>
      </c>
      <c r="D40" s="97">
        <f>SUM(D34:D39)</f>
        <v>177207.6226</v>
      </c>
      <c r="E40" s="88">
        <v>0</v>
      </c>
      <c r="F40" s="88">
        <v>0</v>
      </c>
      <c r="G40" s="88">
        <v>0</v>
      </c>
      <c r="H40" s="88">
        <f>H34</f>
        <v>0</v>
      </c>
      <c r="I40" s="97">
        <f>SUM(I34:I39)</f>
        <v>177014.9826</v>
      </c>
      <c r="J40" s="88">
        <f>J36</f>
        <v>192.64</v>
      </c>
      <c r="K40" s="3"/>
      <c r="L40" s="1"/>
    </row>
    <row r="41" spans="1:12" ht="24.75" customHeight="1">
      <c r="A41" s="184" t="s">
        <v>36</v>
      </c>
      <c r="B41" s="187" t="s">
        <v>381</v>
      </c>
      <c r="C41" s="121" t="s">
        <v>70</v>
      </c>
      <c r="D41" s="45">
        <f aca="true" t="shared" si="5" ref="D41:D46">I41</f>
        <v>13967.83368</v>
      </c>
      <c r="E41" s="52">
        <v>0</v>
      </c>
      <c r="F41" s="52">
        <v>0</v>
      </c>
      <c r="G41" s="52">
        <v>0</v>
      </c>
      <c r="H41" s="52">
        <v>0</v>
      </c>
      <c r="I41" s="45">
        <v>13967.83368</v>
      </c>
      <c r="J41" s="52">
        <v>0</v>
      </c>
      <c r="K41" s="3" t="s">
        <v>382</v>
      </c>
      <c r="L41" s="1"/>
    </row>
    <row r="42" spans="1:12" ht="24.75" customHeight="1">
      <c r="A42" s="184"/>
      <c r="B42" s="187"/>
      <c r="C42" s="121" t="s">
        <v>71</v>
      </c>
      <c r="D42" s="45">
        <f t="shared" si="5"/>
        <v>12373.54559</v>
      </c>
      <c r="E42" s="52">
        <v>0</v>
      </c>
      <c r="F42" s="52">
        <v>0</v>
      </c>
      <c r="G42" s="52">
        <v>0</v>
      </c>
      <c r="H42" s="52">
        <v>0</v>
      </c>
      <c r="I42" s="45">
        <v>12373.54559</v>
      </c>
      <c r="J42" s="52">
        <v>0</v>
      </c>
      <c r="K42" s="3" t="s">
        <v>382</v>
      </c>
      <c r="L42" s="1"/>
    </row>
    <row r="43" spans="1:12" ht="24.75" customHeight="1">
      <c r="A43" s="184"/>
      <c r="B43" s="187"/>
      <c r="C43" s="121" t="s">
        <v>72</v>
      </c>
      <c r="D43" s="45">
        <f t="shared" si="5"/>
        <v>13237.22754</v>
      </c>
      <c r="E43" s="52">
        <v>0</v>
      </c>
      <c r="F43" s="52">
        <v>0</v>
      </c>
      <c r="G43" s="52">
        <v>0</v>
      </c>
      <c r="H43" s="52">
        <v>0</v>
      </c>
      <c r="I43" s="45">
        <v>13237.22754</v>
      </c>
      <c r="J43" s="52">
        <v>0</v>
      </c>
      <c r="K43" s="3" t="s">
        <v>382</v>
      </c>
      <c r="L43" s="1"/>
    </row>
    <row r="44" spans="1:12" ht="24.75" customHeight="1">
      <c r="A44" s="184"/>
      <c r="B44" s="187"/>
      <c r="C44" s="105" t="s">
        <v>128</v>
      </c>
      <c r="D44" s="81">
        <f t="shared" si="5"/>
        <v>19321.6728</v>
      </c>
      <c r="E44" s="74">
        <v>0</v>
      </c>
      <c r="F44" s="74">
        <v>0</v>
      </c>
      <c r="G44" s="74">
        <v>0</v>
      </c>
      <c r="H44" s="74">
        <v>0</v>
      </c>
      <c r="I44" s="81">
        <v>19321.6728</v>
      </c>
      <c r="J44" s="74">
        <v>0</v>
      </c>
      <c r="K44" s="125" t="s">
        <v>382</v>
      </c>
      <c r="L44" s="1"/>
    </row>
    <row r="45" spans="1:12" ht="24.75" customHeight="1">
      <c r="A45" s="184"/>
      <c r="B45" s="187"/>
      <c r="C45" s="121" t="s">
        <v>140</v>
      </c>
      <c r="D45" s="45">
        <f t="shared" si="5"/>
        <v>13000</v>
      </c>
      <c r="E45" s="52">
        <v>0</v>
      </c>
      <c r="F45" s="52">
        <v>0</v>
      </c>
      <c r="G45" s="52">
        <v>0</v>
      </c>
      <c r="H45" s="52">
        <v>0</v>
      </c>
      <c r="I45" s="45">
        <v>13000</v>
      </c>
      <c r="J45" s="52">
        <v>0</v>
      </c>
      <c r="K45" s="3" t="s">
        <v>382</v>
      </c>
      <c r="L45" s="1"/>
    </row>
    <row r="46" spans="1:12" ht="24.75" customHeight="1">
      <c r="A46" s="184"/>
      <c r="B46" s="187"/>
      <c r="C46" s="121" t="s">
        <v>141</v>
      </c>
      <c r="D46" s="45">
        <f t="shared" si="5"/>
        <v>13500</v>
      </c>
      <c r="E46" s="52">
        <v>0</v>
      </c>
      <c r="F46" s="52">
        <v>0</v>
      </c>
      <c r="G46" s="52">
        <v>0</v>
      </c>
      <c r="H46" s="52">
        <v>0</v>
      </c>
      <c r="I46" s="45">
        <v>13500</v>
      </c>
      <c r="J46" s="52">
        <v>0</v>
      </c>
      <c r="K46" s="3" t="s">
        <v>382</v>
      </c>
      <c r="L46" s="1"/>
    </row>
    <row r="47" spans="1:12" ht="24.75" customHeight="1">
      <c r="A47" s="49"/>
      <c r="B47" s="110" t="s">
        <v>377</v>
      </c>
      <c r="C47" s="123" t="s">
        <v>386</v>
      </c>
      <c r="D47" s="97">
        <f>SUM(D41:D46)</f>
        <v>85400.27961</v>
      </c>
      <c r="E47" s="88">
        <v>0</v>
      </c>
      <c r="F47" s="88">
        <v>0</v>
      </c>
      <c r="G47" s="88">
        <v>0</v>
      </c>
      <c r="H47" s="88">
        <v>0</v>
      </c>
      <c r="I47" s="97">
        <f>SUM(I41:I46)</f>
        <v>85400.27961</v>
      </c>
      <c r="J47" s="52">
        <v>0</v>
      </c>
      <c r="K47" s="3"/>
      <c r="L47" s="1"/>
    </row>
    <row r="48" spans="1:12" ht="24.75" customHeight="1">
      <c r="A48" s="184" t="s">
        <v>66</v>
      </c>
      <c r="B48" s="187" t="s">
        <v>383</v>
      </c>
      <c r="C48" s="121" t="s">
        <v>70</v>
      </c>
      <c r="D48" s="45">
        <f>I48</f>
        <v>0</v>
      </c>
      <c r="E48" s="52">
        <v>0</v>
      </c>
      <c r="F48" s="52">
        <v>0</v>
      </c>
      <c r="G48" s="52">
        <v>0</v>
      </c>
      <c r="H48" s="52">
        <v>0</v>
      </c>
      <c r="I48" s="45">
        <v>0</v>
      </c>
      <c r="J48" s="52">
        <v>0</v>
      </c>
      <c r="K48" s="183" t="s">
        <v>384</v>
      </c>
      <c r="L48" s="1"/>
    </row>
    <row r="49" spans="1:12" ht="24.75" customHeight="1">
      <c r="A49" s="184"/>
      <c r="B49" s="187"/>
      <c r="C49" s="121" t="s">
        <v>71</v>
      </c>
      <c r="D49" s="45">
        <f>F49+I49+J49</f>
        <v>4949.12503</v>
      </c>
      <c r="E49" s="52">
        <v>0</v>
      </c>
      <c r="F49" s="52">
        <f aca="true" t="shared" si="6" ref="F49:F55">G49+H49</f>
        <v>2969.08507</v>
      </c>
      <c r="G49" s="52">
        <v>2642.48571</v>
      </c>
      <c r="H49" s="52">
        <v>326.59936</v>
      </c>
      <c r="I49" s="45">
        <v>1815.54771</v>
      </c>
      <c r="J49" s="52">
        <v>164.49225</v>
      </c>
      <c r="K49" s="183"/>
      <c r="L49" s="1"/>
    </row>
    <row r="50" spans="1:12" ht="24.75" customHeight="1">
      <c r="A50" s="184"/>
      <c r="B50" s="187"/>
      <c r="C50" s="121" t="s">
        <v>72</v>
      </c>
      <c r="D50" s="45">
        <f>F50+I50</f>
        <v>9300.90494</v>
      </c>
      <c r="E50" s="52">
        <v>0</v>
      </c>
      <c r="F50" s="52">
        <f t="shared" si="6"/>
        <v>3647.54479</v>
      </c>
      <c r="G50" s="52">
        <v>3574.59389</v>
      </c>
      <c r="H50" s="52">
        <v>72.9509</v>
      </c>
      <c r="I50" s="45">
        <v>5653.36015</v>
      </c>
      <c r="J50" s="52">
        <v>0</v>
      </c>
      <c r="K50" s="183"/>
      <c r="L50" s="1"/>
    </row>
    <row r="51" spans="1:12" ht="24.75" customHeight="1">
      <c r="A51" s="184"/>
      <c r="B51" s="187"/>
      <c r="C51" s="105" t="s">
        <v>128</v>
      </c>
      <c r="D51" s="81">
        <f>F51+I51</f>
        <v>7733.016</v>
      </c>
      <c r="E51" s="74">
        <v>0</v>
      </c>
      <c r="F51" s="74">
        <f t="shared" si="6"/>
        <v>4949.4</v>
      </c>
      <c r="G51" s="74">
        <v>4522</v>
      </c>
      <c r="H51" s="74">
        <v>427.4</v>
      </c>
      <c r="I51" s="81">
        <f>3983.616-1200</f>
        <v>2783.616</v>
      </c>
      <c r="J51" s="74">
        <v>0</v>
      </c>
      <c r="K51" s="183"/>
      <c r="L51" s="1"/>
    </row>
    <row r="52" spans="1:12" ht="24.75" customHeight="1">
      <c r="A52" s="184"/>
      <c r="B52" s="187"/>
      <c r="C52" s="121" t="s">
        <v>140</v>
      </c>
      <c r="D52" s="45">
        <f>F52+I52</f>
        <v>5097.916</v>
      </c>
      <c r="E52" s="52">
        <v>0</v>
      </c>
      <c r="F52" s="52">
        <f t="shared" si="6"/>
        <v>4614.3</v>
      </c>
      <c r="G52" s="52">
        <v>4522</v>
      </c>
      <c r="H52" s="52">
        <v>92.3</v>
      </c>
      <c r="I52" s="45">
        <v>483.616</v>
      </c>
      <c r="J52" s="52">
        <v>0</v>
      </c>
      <c r="K52" s="183"/>
      <c r="L52" s="1"/>
    </row>
    <row r="53" spans="1:12" ht="24.75" customHeight="1">
      <c r="A53" s="184"/>
      <c r="B53" s="187"/>
      <c r="C53" s="121" t="s">
        <v>141</v>
      </c>
      <c r="D53" s="45">
        <f>F53+I53+J53</f>
        <v>4963.7</v>
      </c>
      <c r="E53" s="52">
        <v>0</v>
      </c>
      <c r="F53" s="52">
        <f t="shared" si="6"/>
        <v>4810.8</v>
      </c>
      <c r="G53" s="52">
        <v>4714.6</v>
      </c>
      <c r="H53" s="52">
        <v>96.2</v>
      </c>
      <c r="I53" s="52">
        <v>152.9</v>
      </c>
      <c r="J53" s="52">
        <v>0</v>
      </c>
      <c r="K53" s="183"/>
      <c r="L53" s="1"/>
    </row>
    <row r="54" spans="1:12" ht="24.75" customHeight="1">
      <c r="A54" s="184"/>
      <c r="B54" s="187"/>
      <c r="C54" s="121" t="s">
        <v>373</v>
      </c>
      <c r="D54" s="45">
        <f>F54+I54+J54</f>
        <v>0</v>
      </c>
      <c r="E54" s="52">
        <v>0</v>
      </c>
      <c r="F54" s="52">
        <f t="shared" si="6"/>
        <v>0</v>
      </c>
      <c r="G54" s="52">
        <v>0</v>
      </c>
      <c r="H54" s="52">
        <v>0</v>
      </c>
      <c r="I54" s="52">
        <v>0</v>
      </c>
      <c r="J54" s="52">
        <v>0</v>
      </c>
      <c r="K54" s="183"/>
      <c r="L54" s="1"/>
    </row>
    <row r="55" spans="1:12" ht="24.75" customHeight="1">
      <c r="A55" s="184"/>
      <c r="B55" s="187"/>
      <c r="C55" s="121" t="s">
        <v>374</v>
      </c>
      <c r="D55" s="45">
        <f>F55+I55+J55</f>
        <v>0</v>
      </c>
      <c r="E55" s="52">
        <v>0</v>
      </c>
      <c r="F55" s="52">
        <f t="shared" si="6"/>
        <v>0</v>
      </c>
      <c r="G55" s="52">
        <v>0</v>
      </c>
      <c r="H55" s="52">
        <v>0</v>
      </c>
      <c r="I55" s="52">
        <v>0</v>
      </c>
      <c r="J55" s="52">
        <v>0</v>
      </c>
      <c r="K55" s="183"/>
      <c r="L55" s="1"/>
    </row>
    <row r="56" spans="1:12" ht="24.75" customHeight="1">
      <c r="A56" s="49"/>
      <c r="B56" s="110" t="s">
        <v>377</v>
      </c>
      <c r="C56" s="123" t="s">
        <v>375</v>
      </c>
      <c r="D56" s="97">
        <f>D48+D49+D50+D51+D52+D53</f>
        <v>32044.66197</v>
      </c>
      <c r="E56" s="88">
        <v>0</v>
      </c>
      <c r="F56" s="88">
        <f>F49+F50+F51+F52+F53+F54+F55</f>
        <v>20991.129859999997</v>
      </c>
      <c r="G56" s="88">
        <f>SUM(G48:G55)</f>
        <v>19975.679600000003</v>
      </c>
      <c r="H56" s="88">
        <f>SUM(H48:H55)</f>
        <v>1015.45026</v>
      </c>
      <c r="I56" s="88">
        <f>SUM(I48:I55)</f>
        <v>10889.03986</v>
      </c>
      <c r="J56" s="88">
        <f>SUM(J48:J55)</f>
        <v>164.49225</v>
      </c>
      <c r="K56" s="3"/>
      <c r="L56" s="1"/>
    </row>
    <row r="57" spans="1:12" ht="24.75" customHeight="1">
      <c r="A57" s="184" t="s">
        <v>109</v>
      </c>
      <c r="B57" s="187" t="s">
        <v>385</v>
      </c>
      <c r="C57" s="121" t="s">
        <v>70</v>
      </c>
      <c r="D57" s="45">
        <f aca="true" t="shared" si="7" ref="D57:D62">I57</f>
        <v>3712.54364</v>
      </c>
      <c r="E57" s="52">
        <v>0</v>
      </c>
      <c r="F57" s="52">
        <v>0</v>
      </c>
      <c r="G57" s="52">
        <v>0</v>
      </c>
      <c r="H57" s="52">
        <v>0</v>
      </c>
      <c r="I57" s="45">
        <v>3712.54364</v>
      </c>
      <c r="J57" s="52">
        <v>0</v>
      </c>
      <c r="K57" s="3" t="s">
        <v>34</v>
      </c>
      <c r="L57" s="1"/>
    </row>
    <row r="58" spans="1:12" ht="24.75" customHeight="1">
      <c r="A58" s="184"/>
      <c r="B58" s="187"/>
      <c r="C58" s="121" t="s">
        <v>71</v>
      </c>
      <c r="D58" s="45">
        <f t="shared" si="7"/>
        <v>3809.56461</v>
      </c>
      <c r="E58" s="52">
        <v>0</v>
      </c>
      <c r="F58" s="52">
        <v>0</v>
      </c>
      <c r="G58" s="52">
        <v>0</v>
      </c>
      <c r="H58" s="52">
        <v>0</v>
      </c>
      <c r="I58" s="45">
        <v>3809.56461</v>
      </c>
      <c r="J58" s="52">
        <v>0</v>
      </c>
      <c r="K58" s="3" t="s">
        <v>34</v>
      </c>
      <c r="L58" s="1"/>
    </row>
    <row r="59" spans="1:12" ht="24.75" customHeight="1">
      <c r="A59" s="184"/>
      <c r="B59" s="187"/>
      <c r="C59" s="121" t="s">
        <v>72</v>
      </c>
      <c r="D59" s="45">
        <f t="shared" si="7"/>
        <v>3656.33921</v>
      </c>
      <c r="E59" s="52">
        <v>0</v>
      </c>
      <c r="F59" s="52">
        <v>0</v>
      </c>
      <c r="G59" s="52">
        <v>0</v>
      </c>
      <c r="H59" s="52">
        <v>0</v>
      </c>
      <c r="I59" s="45">
        <v>3656.33921</v>
      </c>
      <c r="J59" s="52">
        <v>0</v>
      </c>
      <c r="K59" s="3" t="s">
        <v>34</v>
      </c>
      <c r="L59" s="1"/>
    </row>
    <row r="60" spans="1:12" ht="24.75" customHeight="1">
      <c r="A60" s="184"/>
      <c r="B60" s="187"/>
      <c r="C60" s="105" t="s">
        <v>128</v>
      </c>
      <c r="D60" s="81">
        <f t="shared" si="7"/>
        <v>2122.016</v>
      </c>
      <c r="E60" s="74">
        <v>0</v>
      </c>
      <c r="F60" s="74">
        <v>0</v>
      </c>
      <c r="G60" s="74">
        <v>0</v>
      </c>
      <c r="H60" s="74">
        <v>0</v>
      </c>
      <c r="I60" s="81">
        <v>2122.016</v>
      </c>
      <c r="J60" s="74">
        <v>0</v>
      </c>
      <c r="K60" s="125" t="s">
        <v>34</v>
      </c>
      <c r="L60" s="1"/>
    </row>
    <row r="61" spans="1:12" ht="24.75" customHeight="1">
      <c r="A61" s="184"/>
      <c r="B61" s="187"/>
      <c r="C61" s="121" t="s">
        <v>140</v>
      </c>
      <c r="D61" s="45">
        <f t="shared" si="7"/>
        <v>696.511</v>
      </c>
      <c r="E61" s="52">
        <v>0</v>
      </c>
      <c r="F61" s="52">
        <v>0</v>
      </c>
      <c r="G61" s="52">
        <v>0</v>
      </c>
      <c r="H61" s="52">
        <v>0</v>
      </c>
      <c r="I61" s="45">
        <v>696.511</v>
      </c>
      <c r="J61" s="52">
        <v>0</v>
      </c>
      <c r="K61" s="3" t="s">
        <v>34</v>
      </c>
      <c r="L61" s="1"/>
    </row>
    <row r="62" spans="1:12" ht="24.75" customHeight="1">
      <c r="A62" s="184"/>
      <c r="B62" s="187"/>
      <c r="C62" s="121" t="s">
        <v>141</v>
      </c>
      <c r="D62" s="45">
        <f t="shared" si="7"/>
        <v>696.511</v>
      </c>
      <c r="E62" s="52">
        <v>0</v>
      </c>
      <c r="F62" s="52">
        <v>0</v>
      </c>
      <c r="G62" s="52">
        <v>0</v>
      </c>
      <c r="H62" s="52">
        <v>0</v>
      </c>
      <c r="I62" s="45">
        <v>696.511</v>
      </c>
      <c r="J62" s="52">
        <v>0</v>
      </c>
      <c r="K62" s="3" t="s">
        <v>34</v>
      </c>
      <c r="L62" s="1"/>
    </row>
    <row r="63" spans="1:11" ht="24.75" customHeight="1">
      <c r="A63" s="100"/>
      <c r="B63" s="101" t="s">
        <v>377</v>
      </c>
      <c r="C63" s="123" t="s">
        <v>386</v>
      </c>
      <c r="D63" s="88">
        <f>SUM(D57:D62)</f>
        <v>14693.48546</v>
      </c>
      <c r="E63" s="88">
        <f>SUM(E41:E43)</f>
        <v>0</v>
      </c>
      <c r="F63" s="88">
        <v>0</v>
      </c>
      <c r="G63" s="88">
        <v>0</v>
      </c>
      <c r="H63" s="88">
        <f>H41+H42+H43</f>
        <v>0</v>
      </c>
      <c r="I63" s="88">
        <f>SUM(I57:I62)</f>
        <v>14693.48546</v>
      </c>
      <c r="J63" s="88">
        <v>0</v>
      </c>
      <c r="K63" s="13"/>
    </row>
    <row r="64" spans="1:10" ht="12.75">
      <c r="A64" s="111"/>
      <c r="B64" s="111"/>
      <c r="C64" s="124"/>
      <c r="D64" s="124"/>
      <c r="E64" s="124"/>
      <c r="F64" s="124"/>
      <c r="G64" s="124"/>
      <c r="H64" s="124"/>
      <c r="I64" s="124"/>
      <c r="J64" s="124"/>
    </row>
    <row r="65" spans="1:2" ht="12.75">
      <c r="A65" s="111"/>
      <c r="B65" s="111"/>
    </row>
    <row r="66" spans="1:2" ht="12.75">
      <c r="A66" s="111"/>
      <c r="B66" s="111"/>
    </row>
    <row r="67" spans="1:2" ht="12.75">
      <c r="A67" s="111"/>
      <c r="B67" s="111"/>
    </row>
  </sheetData>
  <mergeCells count="32">
    <mergeCell ref="E1:K1"/>
    <mergeCell ref="E2:K2"/>
    <mergeCell ref="E3:K3"/>
    <mergeCell ref="A4:K4"/>
    <mergeCell ref="A5:A9"/>
    <mergeCell ref="B5:B9"/>
    <mergeCell ref="C5:C9"/>
    <mergeCell ref="D5:D9"/>
    <mergeCell ref="E5:I5"/>
    <mergeCell ref="J5:J9"/>
    <mergeCell ref="K5:K9"/>
    <mergeCell ref="E6:E9"/>
    <mergeCell ref="F6:I6"/>
    <mergeCell ref="F7:H7"/>
    <mergeCell ref="I7:I9"/>
    <mergeCell ref="F8:F9"/>
    <mergeCell ref="G8:H8"/>
    <mergeCell ref="B41:B46"/>
    <mergeCell ref="A57:A62"/>
    <mergeCell ref="B57:B62"/>
    <mergeCell ref="A11:A18"/>
    <mergeCell ref="B11:B18"/>
    <mergeCell ref="K48:K55"/>
    <mergeCell ref="A20:A25"/>
    <mergeCell ref="B20:B25"/>
    <mergeCell ref="A27:A32"/>
    <mergeCell ref="B27:B32"/>
    <mergeCell ref="A34:A39"/>
    <mergeCell ref="B34:B39"/>
    <mergeCell ref="A41:A46"/>
    <mergeCell ref="A48:A55"/>
    <mergeCell ref="B48:B5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1" r:id="rId1"/>
  <rowBreaks count="2" manualBreakCount="2">
    <brk id="19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SheetLayoutView="75" workbookViewId="0" topLeftCell="A1">
      <selection activeCell="H16" sqref="H1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5" customHeight="1">
      <c r="A1" s="177" t="s">
        <v>388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5">
      <c r="A2" s="178"/>
      <c r="B2" s="178"/>
      <c r="C2" s="178"/>
      <c r="D2" s="178"/>
      <c r="E2" s="196" t="s">
        <v>334</v>
      </c>
      <c r="F2" s="196"/>
      <c r="G2" s="196"/>
      <c r="H2" s="196"/>
      <c r="I2" s="196"/>
      <c r="J2" s="196"/>
      <c r="K2" s="196"/>
      <c r="L2" s="196"/>
      <c r="M2" s="196"/>
    </row>
    <row r="3" spans="1:13" ht="15">
      <c r="A3" s="47"/>
      <c r="B3" s="47"/>
      <c r="C3" s="47"/>
      <c r="D3" s="47"/>
      <c r="E3" s="46"/>
      <c r="F3" s="46"/>
      <c r="G3" s="46"/>
      <c r="H3" s="46"/>
      <c r="I3" s="46"/>
      <c r="J3" s="46"/>
      <c r="K3" s="196" t="s">
        <v>52</v>
      </c>
      <c r="L3" s="196"/>
      <c r="M3" s="196"/>
    </row>
    <row r="4" spans="1:13" ht="19.5" customHeight="1">
      <c r="A4" s="177" t="s">
        <v>191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4" ht="15.75" customHeight="1">
      <c r="A5" s="178"/>
      <c r="B5" s="178"/>
      <c r="C5" s="178"/>
      <c r="D5" s="178"/>
      <c r="E5" s="196" t="s">
        <v>351</v>
      </c>
      <c r="F5" s="196"/>
      <c r="G5" s="196"/>
      <c r="H5" s="196"/>
      <c r="I5" s="196"/>
      <c r="J5" s="196"/>
      <c r="K5" s="196"/>
      <c r="L5" s="196"/>
      <c r="M5" s="196"/>
      <c r="N5" s="30"/>
    </row>
    <row r="6" spans="1:14" ht="15.75" customHeight="1">
      <c r="A6" s="196" t="s">
        <v>326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30"/>
    </row>
    <row r="7" spans="1:14" ht="15.75" customHeight="1">
      <c r="A7" s="196" t="s">
        <v>352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30"/>
    </row>
    <row r="8" spans="1:14" ht="15.75" customHeight="1">
      <c r="A8" s="196" t="s">
        <v>353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30"/>
    </row>
    <row r="9" spans="1:14" ht="15.75" customHeight="1">
      <c r="A9" s="47"/>
      <c r="B9" s="47"/>
      <c r="C9" s="47"/>
      <c r="D9" s="47"/>
      <c r="E9" s="46"/>
      <c r="F9" s="46"/>
      <c r="G9" s="46"/>
      <c r="H9" s="46"/>
      <c r="I9" s="46"/>
      <c r="J9" s="46"/>
      <c r="K9" s="196"/>
      <c r="L9" s="196"/>
      <c r="M9" s="196"/>
      <c r="N9" s="30"/>
    </row>
    <row r="10" spans="1:13" ht="38.25" customHeight="1">
      <c r="A10" s="181" t="s">
        <v>123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ht="13.5" customHeight="1">
      <c r="M11" s="14"/>
    </row>
    <row r="12" spans="1:13" ht="23.25" customHeight="1">
      <c r="A12" s="182" t="s">
        <v>25</v>
      </c>
      <c r="B12" s="182" t="s">
        <v>37</v>
      </c>
      <c r="C12" s="182" t="s">
        <v>38</v>
      </c>
      <c r="D12" s="182" t="s">
        <v>39</v>
      </c>
      <c r="E12" s="182" t="s">
        <v>26</v>
      </c>
      <c r="F12" s="182"/>
      <c r="G12" s="182"/>
      <c r="H12" s="182"/>
      <c r="I12" s="182"/>
      <c r="J12" s="182" t="s">
        <v>40</v>
      </c>
      <c r="K12" s="182" t="s">
        <v>41</v>
      </c>
      <c r="L12" s="182" t="s">
        <v>42</v>
      </c>
      <c r="M12" s="182"/>
    </row>
    <row r="13" spans="1:13" ht="12" customHeight="1">
      <c r="A13" s="182"/>
      <c r="B13" s="182"/>
      <c r="C13" s="182"/>
      <c r="D13" s="182"/>
      <c r="E13" s="182" t="s">
        <v>27</v>
      </c>
      <c r="F13" s="182" t="s">
        <v>43</v>
      </c>
      <c r="G13" s="182"/>
      <c r="H13" s="182"/>
      <c r="I13" s="182"/>
      <c r="J13" s="182"/>
      <c r="K13" s="182"/>
      <c r="L13" s="182"/>
      <c r="M13" s="182"/>
    </row>
    <row r="14" spans="1:13" ht="25.5" customHeight="1">
      <c r="A14" s="182"/>
      <c r="B14" s="182"/>
      <c r="C14" s="182"/>
      <c r="D14" s="182"/>
      <c r="E14" s="182"/>
      <c r="F14" s="182" t="s">
        <v>44</v>
      </c>
      <c r="G14" s="182"/>
      <c r="H14" s="182"/>
      <c r="I14" s="182" t="s">
        <v>45</v>
      </c>
      <c r="J14" s="182"/>
      <c r="K14" s="182"/>
      <c r="L14" s="182"/>
      <c r="M14" s="182"/>
    </row>
    <row r="15" spans="1:13" ht="25.5" customHeight="1">
      <c r="A15" s="182"/>
      <c r="B15" s="182"/>
      <c r="C15" s="182"/>
      <c r="D15" s="182"/>
      <c r="E15" s="182"/>
      <c r="F15" s="182" t="s">
        <v>139</v>
      </c>
      <c r="G15" s="182" t="s">
        <v>136</v>
      </c>
      <c r="H15" s="182"/>
      <c r="I15" s="182"/>
      <c r="J15" s="182"/>
      <c r="K15" s="182"/>
      <c r="L15" s="182"/>
      <c r="M15" s="182"/>
    </row>
    <row r="16" spans="1:13" ht="57" customHeight="1">
      <c r="A16" s="182"/>
      <c r="B16" s="182"/>
      <c r="C16" s="182"/>
      <c r="D16" s="182"/>
      <c r="E16" s="182"/>
      <c r="F16" s="182"/>
      <c r="G16" s="6" t="s">
        <v>137</v>
      </c>
      <c r="H16" s="6" t="s">
        <v>138</v>
      </c>
      <c r="I16" s="182"/>
      <c r="J16" s="182"/>
      <c r="K16" s="182"/>
      <c r="L16" s="182"/>
      <c r="M16" s="182"/>
    </row>
    <row r="17" spans="1:13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171">
        <v>12</v>
      </c>
      <c r="M17" s="171"/>
    </row>
    <row r="18" spans="1:13" ht="22.5" customHeight="1">
      <c r="A18" s="19">
        <v>1</v>
      </c>
      <c r="B18" s="172" t="s">
        <v>73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ht="18" customHeight="1">
      <c r="A19" s="173" t="s">
        <v>69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 ht="18" customHeight="1">
      <c r="A20" s="174" t="s">
        <v>47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</row>
    <row r="21" spans="1:13" ht="17.25" customHeight="1">
      <c r="A21" s="175" t="s">
        <v>68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2" spans="1:13" ht="60" customHeight="1">
      <c r="A22" s="64" t="s">
        <v>30</v>
      </c>
      <c r="B22" s="65" t="s">
        <v>190</v>
      </c>
      <c r="C22" s="19" t="s">
        <v>70</v>
      </c>
      <c r="D22" s="41">
        <f>D23+D24+D25+D26+D27</f>
        <v>26889.40543</v>
      </c>
      <c r="E22" s="41">
        <f aca="true" t="shared" si="0" ref="E22:J22">E23+E24+E25+E26+E27</f>
        <v>0</v>
      </c>
      <c r="F22" s="41">
        <f t="shared" si="0"/>
        <v>7400</v>
      </c>
      <c r="G22" s="41">
        <f t="shared" si="0"/>
        <v>0</v>
      </c>
      <c r="H22" s="41">
        <f t="shared" si="0"/>
        <v>7400</v>
      </c>
      <c r="I22" s="41">
        <f t="shared" si="0"/>
        <v>19489.405430000003</v>
      </c>
      <c r="J22" s="41">
        <f t="shared" si="0"/>
        <v>0</v>
      </c>
      <c r="K22" s="41"/>
      <c r="L22" s="182" t="s">
        <v>48</v>
      </c>
      <c r="M22" s="182"/>
    </row>
    <row r="23" spans="1:13" ht="90" customHeight="1">
      <c r="A23" s="63" t="s">
        <v>64</v>
      </c>
      <c r="B23" s="44" t="s">
        <v>86</v>
      </c>
      <c r="C23" s="10" t="s">
        <v>70</v>
      </c>
      <c r="D23" s="32">
        <f>F23+I23</f>
        <v>6823.96</v>
      </c>
      <c r="E23" s="32">
        <v>0</v>
      </c>
      <c r="F23" s="33">
        <v>3700</v>
      </c>
      <c r="G23" s="33">
        <v>0</v>
      </c>
      <c r="H23" s="33">
        <v>3700</v>
      </c>
      <c r="I23" s="32">
        <v>3123.96</v>
      </c>
      <c r="J23" s="32">
        <v>0</v>
      </c>
      <c r="K23" s="44" t="s">
        <v>34</v>
      </c>
      <c r="L23" s="182"/>
      <c r="M23" s="182"/>
    </row>
    <row r="24" spans="1:13" ht="60" customHeight="1">
      <c r="A24" s="61" t="s">
        <v>67</v>
      </c>
      <c r="B24" s="44" t="s">
        <v>85</v>
      </c>
      <c r="C24" s="10" t="s">
        <v>70</v>
      </c>
      <c r="D24" s="32">
        <f>I24</f>
        <v>2006.512</v>
      </c>
      <c r="E24" s="32">
        <v>0</v>
      </c>
      <c r="F24" s="33">
        <v>0</v>
      </c>
      <c r="G24" s="33">
        <v>0</v>
      </c>
      <c r="H24" s="33">
        <v>0</v>
      </c>
      <c r="I24" s="32">
        <v>2006.512</v>
      </c>
      <c r="J24" s="32">
        <v>0</v>
      </c>
      <c r="K24" s="44" t="s">
        <v>34</v>
      </c>
      <c r="L24" s="182"/>
      <c r="M24" s="182"/>
    </row>
    <row r="25" spans="1:13" ht="90" customHeight="1">
      <c r="A25" s="61" t="s">
        <v>118</v>
      </c>
      <c r="B25" s="44" t="s">
        <v>97</v>
      </c>
      <c r="C25" s="10" t="s">
        <v>70</v>
      </c>
      <c r="D25" s="32">
        <f>I25</f>
        <v>12683.80934</v>
      </c>
      <c r="E25" s="32">
        <v>0</v>
      </c>
      <c r="F25" s="33">
        <v>0</v>
      </c>
      <c r="G25" s="33">
        <v>0</v>
      </c>
      <c r="H25" s="33">
        <v>0</v>
      </c>
      <c r="I25" s="32">
        <v>12683.80934</v>
      </c>
      <c r="J25" s="32">
        <v>0</v>
      </c>
      <c r="K25" s="44" t="s">
        <v>34</v>
      </c>
      <c r="L25" s="182"/>
      <c r="M25" s="182"/>
    </row>
    <row r="26" spans="1:13" ht="90" customHeight="1">
      <c r="A26" s="61" t="s">
        <v>119</v>
      </c>
      <c r="B26" s="66" t="s">
        <v>87</v>
      </c>
      <c r="C26" s="10" t="s">
        <v>70</v>
      </c>
      <c r="D26" s="32">
        <f>F26+I26</f>
        <v>3544.21058</v>
      </c>
      <c r="E26" s="32">
        <v>0</v>
      </c>
      <c r="F26" s="33">
        <v>3349.47358</v>
      </c>
      <c r="G26" s="33">
        <v>0</v>
      </c>
      <c r="H26" s="33">
        <f>F26</f>
        <v>3349.47358</v>
      </c>
      <c r="I26" s="32">
        <v>194.737</v>
      </c>
      <c r="J26" s="32">
        <v>0</v>
      </c>
      <c r="K26" s="44" t="s">
        <v>34</v>
      </c>
      <c r="L26" s="182" t="s">
        <v>48</v>
      </c>
      <c r="M26" s="182"/>
    </row>
    <row r="27" spans="1:13" ht="90" customHeight="1">
      <c r="A27" s="61" t="s">
        <v>120</v>
      </c>
      <c r="B27" s="6" t="s">
        <v>113</v>
      </c>
      <c r="C27" s="10" t="s">
        <v>70</v>
      </c>
      <c r="D27" s="32">
        <f>I27+F27</f>
        <v>1830.9135099999999</v>
      </c>
      <c r="E27" s="32">
        <v>0</v>
      </c>
      <c r="F27" s="33">
        <v>350.52642</v>
      </c>
      <c r="G27" s="33">
        <v>0</v>
      </c>
      <c r="H27" s="33">
        <f>F27</f>
        <v>350.52642</v>
      </c>
      <c r="I27" s="32">
        <v>1480.38709</v>
      </c>
      <c r="J27" s="32">
        <v>0</v>
      </c>
      <c r="K27" s="44" t="s">
        <v>34</v>
      </c>
      <c r="L27" s="182"/>
      <c r="M27" s="182"/>
    </row>
    <row r="28" spans="1:13" ht="60" customHeight="1">
      <c r="A28" s="61" t="s">
        <v>33</v>
      </c>
      <c r="B28" s="65" t="s">
        <v>184</v>
      </c>
      <c r="C28" s="22" t="s">
        <v>71</v>
      </c>
      <c r="D28" s="36">
        <f>D29+D30+D31+D32+D33</f>
        <v>9567.085579999999</v>
      </c>
      <c r="E28" s="36">
        <f aca="true" t="shared" si="1" ref="E28:J28">E29+E30+E31+E32+E33</f>
        <v>0</v>
      </c>
      <c r="F28" s="36">
        <f>F29+F30+F31+F32+F33</f>
        <v>3000</v>
      </c>
      <c r="G28" s="36">
        <f t="shared" si="1"/>
        <v>0</v>
      </c>
      <c r="H28" s="36">
        <f>H29+H30+H31+H32+H33</f>
        <v>3000</v>
      </c>
      <c r="I28" s="36">
        <f>I29+I30+I31+I32+I33</f>
        <v>6567.08558</v>
      </c>
      <c r="J28" s="36">
        <f t="shared" si="1"/>
        <v>0</v>
      </c>
      <c r="K28" s="44"/>
      <c r="L28" s="182"/>
      <c r="M28" s="182"/>
    </row>
    <row r="29" spans="1:13" ht="90" customHeight="1">
      <c r="A29" s="61" t="s">
        <v>185</v>
      </c>
      <c r="B29" s="44" t="s">
        <v>158</v>
      </c>
      <c r="C29" s="10" t="s">
        <v>71</v>
      </c>
      <c r="D29" s="32">
        <f>I29</f>
        <v>1749.60071</v>
      </c>
      <c r="E29" s="32">
        <v>0</v>
      </c>
      <c r="F29" s="33">
        <v>0</v>
      </c>
      <c r="G29" s="33">
        <v>0</v>
      </c>
      <c r="H29" s="33">
        <v>0</v>
      </c>
      <c r="I29" s="32">
        <v>1749.60071</v>
      </c>
      <c r="J29" s="32">
        <v>0</v>
      </c>
      <c r="K29" s="44" t="s">
        <v>34</v>
      </c>
      <c r="L29" s="182"/>
      <c r="M29" s="182"/>
    </row>
    <row r="30" spans="1:13" ht="99.75" customHeight="1">
      <c r="A30" s="61" t="s">
        <v>142</v>
      </c>
      <c r="B30" s="44" t="s">
        <v>146</v>
      </c>
      <c r="C30" s="10" t="s">
        <v>71</v>
      </c>
      <c r="D30" s="32">
        <f>I30</f>
        <v>2755.477</v>
      </c>
      <c r="E30" s="32">
        <v>0</v>
      </c>
      <c r="F30" s="33">
        <v>0</v>
      </c>
      <c r="G30" s="33">
        <v>0</v>
      </c>
      <c r="H30" s="33">
        <v>0</v>
      </c>
      <c r="I30" s="32">
        <v>2755.477</v>
      </c>
      <c r="J30" s="32">
        <v>0</v>
      </c>
      <c r="K30" s="44" t="s">
        <v>34</v>
      </c>
      <c r="L30" s="182"/>
      <c r="M30" s="182"/>
    </row>
    <row r="31" spans="1:13" ht="90" customHeight="1">
      <c r="A31" s="61" t="s">
        <v>143</v>
      </c>
      <c r="B31" s="44" t="s">
        <v>135</v>
      </c>
      <c r="C31" s="10" t="s">
        <v>71</v>
      </c>
      <c r="D31" s="32">
        <f>F31+I31</f>
        <v>3107.066</v>
      </c>
      <c r="E31" s="32">
        <v>0</v>
      </c>
      <c r="F31" s="33">
        <v>1838.14025</v>
      </c>
      <c r="G31" s="33">
        <v>0</v>
      </c>
      <c r="H31" s="33">
        <f>F31</f>
        <v>1838.14025</v>
      </c>
      <c r="I31" s="32">
        <v>1268.92575</v>
      </c>
      <c r="J31" s="32">
        <v>0</v>
      </c>
      <c r="K31" s="44" t="s">
        <v>34</v>
      </c>
      <c r="L31" s="182"/>
      <c r="M31" s="182"/>
    </row>
    <row r="32" spans="1:13" ht="90" customHeight="1">
      <c r="A32" s="61" t="s">
        <v>144</v>
      </c>
      <c r="B32" s="44" t="s">
        <v>159</v>
      </c>
      <c r="C32" s="10" t="s">
        <v>71</v>
      </c>
      <c r="D32" s="32">
        <f>F32+I32</f>
        <v>1954.94187</v>
      </c>
      <c r="E32" s="32">
        <v>0</v>
      </c>
      <c r="F32" s="33">
        <f>H32</f>
        <v>1161.85975</v>
      </c>
      <c r="G32" s="33">
        <v>0</v>
      </c>
      <c r="H32" s="33">
        <v>1161.85975</v>
      </c>
      <c r="I32" s="32">
        <v>793.08212</v>
      </c>
      <c r="J32" s="32">
        <v>0</v>
      </c>
      <c r="K32" s="44" t="s">
        <v>34</v>
      </c>
      <c r="L32" s="182"/>
      <c r="M32" s="182"/>
    </row>
    <row r="33" spans="1:13" ht="99.75" customHeight="1">
      <c r="A33" s="61" t="s">
        <v>145</v>
      </c>
      <c r="B33" s="44" t="s">
        <v>134</v>
      </c>
      <c r="C33" s="10" t="s">
        <v>71</v>
      </c>
      <c r="D33" s="32">
        <f>F33+I33</f>
        <v>0</v>
      </c>
      <c r="E33" s="32">
        <v>0</v>
      </c>
      <c r="F33" s="33">
        <v>0</v>
      </c>
      <c r="G33" s="33">
        <v>0</v>
      </c>
      <c r="H33" s="33">
        <v>0</v>
      </c>
      <c r="I33" s="32">
        <v>0</v>
      </c>
      <c r="J33" s="32">
        <v>0</v>
      </c>
      <c r="K33" s="44" t="s">
        <v>34</v>
      </c>
      <c r="L33" s="182"/>
      <c r="M33" s="182"/>
    </row>
    <row r="34" spans="1:13" ht="60" customHeight="1">
      <c r="A34" s="61" t="s">
        <v>35</v>
      </c>
      <c r="B34" s="86" t="s">
        <v>184</v>
      </c>
      <c r="C34" s="22" t="s">
        <v>72</v>
      </c>
      <c r="D34" s="36">
        <f>D35+D36+D37</f>
        <v>2171.085</v>
      </c>
      <c r="E34" s="36">
        <f>E35+E52+E36+E37</f>
        <v>0</v>
      </c>
      <c r="F34" s="36">
        <v>0</v>
      </c>
      <c r="G34" s="36">
        <v>0</v>
      </c>
      <c r="H34" s="36">
        <f>H35+H52+H36+H37</f>
        <v>0</v>
      </c>
      <c r="I34" s="36">
        <f>I35+I36+I37</f>
        <v>2171.085</v>
      </c>
      <c r="J34" s="36">
        <f>J35+J52+J36+J37</f>
        <v>0</v>
      </c>
      <c r="K34" s="44"/>
      <c r="L34" s="159" t="s">
        <v>48</v>
      </c>
      <c r="M34" s="160"/>
    </row>
    <row r="35" spans="1:13" ht="87.75" customHeight="1">
      <c r="A35" s="61" t="s">
        <v>186</v>
      </c>
      <c r="B35" s="90" t="s">
        <v>229</v>
      </c>
      <c r="C35" s="10" t="s">
        <v>72</v>
      </c>
      <c r="D35" s="32">
        <f>I35+H35</f>
        <v>0</v>
      </c>
      <c r="E35" s="32">
        <v>0</v>
      </c>
      <c r="F35" s="33">
        <f>G35+H35</f>
        <v>0</v>
      </c>
      <c r="G35" s="33">
        <v>0</v>
      </c>
      <c r="H35" s="33">
        <v>0</v>
      </c>
      <c r="I35" s="32">
        <v>0</v>
      </c>
      <c r="J35" s="32">
        <v>0</v>
      </c>
      <c r="K35" s="44" t="s">
        <v>34</v>
      </c>
      <c r="L35" s="208"/>
      <c r="M35" s="209"/>
    </row>
    <row r="36" spans="1:13" ht="99.75" customHeight="1">
      <c r="A36" s="61" t="s">
        <v>187</v>
      </c>
      <c r="B36" s="44" t="s">
        <v>134</v>
      </c>
      <c r="C36" s="10" t="s">
        <v>72</v>
      </c>
      <c r="D36" s="32">
        <f>F36+I36</f>
        <v>0</v>
      </c>
      <c r="E36" s="32">
        <v>0</v>
      </c>
      <c r="F36" s="33">
        <v>0</v>
      </c>
      <c r="G36" s="33">
        <v>0</v>
      </c>
      <c r="H36" s="33">
        <v>0</v>
      </c>
      <c r="I36" s="32">
        <v>0</v>
      </c>
      <c r="J36" s="32">
        <v>0</v>
      </c>
      <c r="K36" s="44" t="s">
        <v>34</v>
      </c>
      <c r="L36" s="208"/>
      <c r="M36" s="209"/>
    </row>
    <row r="37" spans="1:13" ht="99.75" customHeight="1">
      <c r="A37" s="61" t="s">
        <v>235</v>
      </c>
      <c r="B37" s="90" t="s">
        <v>236</v>
      </c>
      <c r="C37" s="10" t="s">
        <v>72</v>
      </c>
      <c r="D37" s="32">
        <f>F37+I37</f>
        <v>2171.085</v>
      </c>
      <c r="E37" s="32">
        <v>0</v>
      </c>
      <c r="F37" s="33">
        <v>0</v>
      </c>
      <c r="G37" s="33">
        <v>0</v>
      </c>
      <c r="H37" s="33">
        <v>0</v>
      </c>
      <c r="I37" s="32">
        <v>2171.085</v>
      </c>
      <c r="J37" s="32">
        <v>0</v>
      </c>
      <c r="K37" s="44" t="s">
        <v>34</v>
      </c>
      <c r="L37" s="208"/>
      <c r="M37" s="209"/>
    </row>
    <row r="38" spans="1:13" ht="60" customHeight="1">
      <c r="A38" s="61" t="s">
        <v>36</v>
      </c>
      <c r="B38" s="86" t="s">
        <v>184</v>
      </c>
      <c r="C38" s="51" t="s">
        <v>128</v>
      </c>
      <c r="D38" s="36">
        <f>D39+D40+D41+D42+D43</f>
        <v>1335.2871</v>
      </c>
      <c r="E38" s="36">
        <v>0</v>
      </c>
      <c r="F38" s="36">
        <v>0</v>
      </c>
      <c r="G38" s="36">
        <v>0</v>
      </c>
      <c r="H38" s="36">
        <v>0</v>
      </c>
      <c r="I38" s="36">
        <f>I39+I40+I41+I42+I43</f>
        <v>1335.2871</v>
      </c>
      <c r="J38" s="36">
        <v>0</v>
      </c>
      <c r="K38" s="198" t="s">
        <v>34</v>
      </c>
      <c r="L38" s="208"/>
      <c r="M38" s="209"/>
    </row>
    <row r="39" spans="1:13" ht="60" customHeight="1">
      <c r="A39" s="69" t="s">
        <v>188</v>
      </c>
      <c r="B39" s="72" t="s">
        <v>337</v>
      </c>
      <c r="C39" s="72" t="s">
        <v>128</v>
      </c>
      <c r="D39" s="70">
        <f>I39</f>
        <v>0</v>
      </c>
      <c r="E39" s="70">
        <v>0</v>
      </c>
      <c r="F39" s="71">
        <v>0</v>
      </c>
      <c r="G39" s="71">
        <v>0</v>
      </c>
      <c r="H39" s="71">
        <v>0</v>
      </c>
      <c r="I39" s="70">
        <v>0</v>
      </c>
      <c r="J39" s="70">
        <v>0</v>
      </c>
      <c r="K39" s="198"/>
      <c r="L39" s="208"/>
      <c r="M39" s="209"/>
    </row>
    <row r="40" spans="1:13" ht="60" customHeight="1">
      <c r="A40" s="69" t="s">
        <v>336</v>
      </c>
      <c r="B40" s="72" t="s">
        <v>341</v>
      </c>
      <c r="C40" s="72" t="s">
        <v>128</v>
      </c>
      <c r="D40" s="70">
        <f>I40</f>
        <v>1335.2871</v>
      </c>
      <c r="E40" s="70">
        <v>0</v>
      </c>
      <c r="F40" s="71">
        <v>0</v>
      </c>
      <c r="G40" s="71">
        <v>0</v>
      </c>
      <c r="H40" s="71">
        <v>0</v>
      </c>
      <c r="I40" s="70">
        <v>1335.2871</v>
      </c>
      <c r="J40" s="70">
        <v>0</v>
      </c>
      <c r="K40" s="198"/>
      <c r="L40" s="208"/>
      <c r="M40" s="209"/>
    </row>
    <row r="41" spans="1:13" ht="60" customHeight="1">
      <c r="A41" s="69" t="s">
        <v>338</v>
      </c>
      <c r="B41" s="72" t="s">
        <v>343</v>
      </c>
      <c r="C41" s="72" t="s">
        <v>128</v>
      </c>
      <c r="D41" s="70">
        <f>I41</f>
        <v>0</v>
      </c>
      <c r="E41" s="70">
        <v>0</v>
      </c>
      <c r="F41" s="71">
        <v>0</v>
      </c>
      <c r="G41" s="71">
        <v>0</v>
      </c>
      <c r="H41" s="71">
        <v>0</v>
      </c>
      <c r="I41" s="70">
        <v>0</v>
      </c>
      <c r="J41" s="70">
        <v>0</v>
      </c>
      <c r="K41" s="198"/>
      <c r="L41" s="208"/>
      <c r="M41" s="209"/>
    </row>
    <row r="42" spans="1:13" ht="105" customHeight="1">
      <c r="A42" s="69" t="s">
        <v>340</v>
      </c>
      <c r="B42" s="73" t="s">
        <v>344</v>
      </c>
      <c r="C42" s="72" t="s">
        <v>128</v>
      </c>
      <c r="D42" s="70">
        <f>I42</f>
        <v>0</v>
      </c>
      <c r="E42" s="70">
        <v>0</v>
      </c>
      <c r="F42" s="71">
        <v>0</v>
      </c>
      <c r="G42" s="71">
        <v>0</v>
      </c>
      <c r="H42" s="71">
        <v>0</v>
      </c>
      <c r="I42" s="70">
        <v>0</v>
      </c>
      <c r="J42" s="70">
        <v>0</v>
      </c>
      <c r="K42" s="198"/>
      <c r="L42" s="208"/>
      <c r="M42" s="209"/>
    </row>
    <row r="43" spans="1:13" ht="60" customHeight="1">
      <c r="A43" s="69" t="s">
        <v>342</v>
      </c>
      <c r="B43" s="72" t="s">
        <v>345</v>
      </c>
      <c r="C43" s="72" t="s">
        <v>128</v>
      </c>
      <c r="D43" s="70">
        <f>I43</f>
        <v>0</v>
      </c>
      <c r="E43" s="70">
        <v>0</v>
      </c>
      <c r="F43" s="71">
        <v>0</v>
      </c>
      <c r="G43" s="71">
        <v>0</v>
      </c>
      <c r="H43" s="71">
        <v>0</v>
      </c>
      <c r="I43" s="70">
        <v>0</v>
      </c>
      <c r="J43" s="70">
        <v>0</v>
      </c>
      <c r="K43" s="198" t="s">
        <v>34</v>
      </c>
      <c r="L43" s="208" t="s">
        <v>48</v>
      </c>
      <c r="M43" s="209"/>
    </row>
    <row r="44" spans="1:13" ht="60" customHeight="1">
      <c r="A44" s="61" t="s">
        <v>66</v>
      </c>
      <c r="B44" s="86" t="s">
        <v>184</v>
      </c>
      <c r="C44" s="51" t="s">
        <v>140</v>
      </c>
      <c r="D44" s="36">
        <f>D45+D46</f>
        <v>0</v>
      </c>
      <c r="E44" s="36">
        <v>0</v>
      </c>
      <c r="F44" s="36">
        <v>0</v>
      </c>
      <c r="G44" s="36">
        <v>0</v>
      </c>
      <c r="H44" s="36">
        <v>0</v>
      </c>
      <c r="I44" s="36">
        <f>I45+I46</f>
        <v>0</v>
      </c>
      <c r="J44" s="36">
        <v>0</v>
      </c>
      <c r="K44" s="198"/>
      <c r="L44" s="208"/>
      <c r="M44" s="209"/>
    </row>
    <row r="45" spans="1:13" ht="60" customHeight="1">
      <c r="A45" s="61" t="s">
        <v>189</v>
      </c>
      <c r="B45" s="44" t="s">
        <v>335</v>
      </c>
      <c r="C45" s="44" t="s">
        <v>140</v>
      </c>
      <c r="D45" s="32">
        <f>I45</f>
        <v>0</v>
      </c>
      <c r="E45" s="32">
        <v>0</v>
      </c>
      <c r="F45" s="33">
        <v>0</v>
      </c>
      <c r="G45" s="33">
        <v>0</v>
      </c>
      <c r="H45" s="33">
        <v>0</v>
      </c>
      <c r="I45" s="32">
        <v>0</v>
      </c>
      <c r="J45" s="32">
        <v>0</v>
      </c>
      <c r="K45" s="198"/>
      <c r="L45" s="208"/>
      <c r="M45" s="209"/>
    </row>
    <row r="46" spans="1:13" ht="60" customHeight="1">
      <c r="A46" s="61" t="s">
        <v>387</v>
      </c>
      <c r="B46" s="44" t="s">
        <v>339</v>
      </c>
      <c r="C46" s="44" t="s">
        <v>140</v>
      </c>
      <c r="D46" s="32">
        <f>I46</f>
        <v>0</v>
      </c>
      <c r="E46" s="32">
        <v>0</v>
      </c>
      <c r="F46" s="33">
        <v>0</v>
      </c>
      <c r="G46" s="33">
        <v>0</v>
      </c>
      <c r="H46" s="33">
        <v>0</v>
      </c>
      <c r="I46" s="32">
        <v>0</v>
      </c>
      <c r="J46" s="32">
        <v>0</v>
      </c>
      <c r="K46" s="198"/>
      <c r="L46" s="208"/>
      <c r="M46" s="209"/>
    </row>
    <row r="47" spans="1:13" ht="63.75" customHeight="1">
      <c r="A47" s="61" t="s">
        <v>109</v>
      </c>
      <c r="B47" s="86" t="s">
        <v>184</v>
      </c>
      <c r="C47" s="51" t="s">
        <v>141</v>
      </c>
      <c r="D47" s="36">
        <f>D48</f>
        <v>0</v>
      </c>
      <c r="E47" s="36">
        <f aca="true" t="shared" si="2" ref="E47:J47">E48</f>
        <v>0</v>
      </c>
      <c r="F47" s="36">
        <f t="shared" si="2"/>
        <v>0</v>
      </c>
      <c r="G47" s="36">
        <v>0</v>
      </c>
      <c r="H47" s="36">
        <f t="shared" si="2"/>
        <v>0</v>
      </c>
      <c r="I47" s="36">
        <v>0</v>
      </c>
      <c r="J47" s="36">
        <f t="shared" si="2"/>
        <v>0</v>
      </c>
      <c r="K47" s="198"/>
      <c r="L47" s="208"/>
      <c r="M47" s="209"/>
    </row>
    <row r="48" spans="1:13" ht="63.75" customHeight="1">
      <c r="A48" s="61" t="s">
        <v>354</v>
      </c>
      <c r="B48" s="44" t="s">
        <v>133</v>
      </c>
      <c r="C48" s="44" t="s">
        <v>141</v>
      </c>
      <c r="D48" s="32">
        <f>F48+I48</f>
        <v>0</v>
      </c>
      <c r="E48" s="32">
        <v>0</v>
      </c>
      <c r="F48" s="33">
        <f>G48</f>
        <v>0</v>
      </c>
      <c r="G48" s="33">
        <v>0</v>
      </c>
      <c r="H48" s="33">
        <v>0</v>
      </c>
      <c r="I48" s="32">
        <v>0</v>
      </c>
      <c r="J48" s="32">
        <v>0</v>
      </c>
      <c r="K48" s="198"/>
      <c r="L48" s="210"/>
      <c r="M48" s="211"/>
    </row>
    <row r="49" spans="1:13" ht="30" customHeight="1">
      <c r="A49" s="83" t="s">
        <v>74</v>
      </c>
      <c r="B49" s="179" t="s">
        <v>293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80"/>
    </row>
    <row r="50" spans="1:13" ht="20.25" customHeight="1">
      <c r="A50" s="205" t="s">
        <v>294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7"/>
    </row>
    <row r="51" spans="1:13" ht="21.75" customHeight="1">
      <c r="A51" s="205" t="s">
        <v>295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7"/>
    </row>
    <row r="52" spans="1:13" ht="104.25" customHeight="1">
      <c r="A52" s="61" t="s">
        <v>77</v>
      </c>
      <c r="B52" s="90" t="s">
        <v>234</v>
      </c>
      <c r="C52" s="51" t="s">
        <v>72</v>
      </c>
      <c r="D52" s="32">
        <f>F52+I52</f>
        <v>8686.589</v>
      </c>
      <c r="E52" s="32">
        <v>0</v>
      </c>
      <c r="F52" s="33">
        <f>G52+H52</f>
        <v>6000</v>
      </c>
      <c r="G52" s="33">
        <v>6000</v>
      </c>
      <c r="H52" s="33">
        <v>0</v>
      </c>
      <c r="I52" s="32">
        <v>2686.589</v>
      </c>
      <c r="J52" s="32">
        <v>0</v>
      </c>
      <c r="K52" s="44" t="s">
        <v>34</v>
      </c>
      <c r="L52" s="199" t="s">
        <v>48</v>
      </c>
      <c r="M52" s="200"/>
    </row>
    <row r="53" spans="1:13" ht="51" customHeight="1">
      <c r="A53" s="61" t="s">
        <v>78</v>
      </c>
      <c r="B53" s="90" t="s">
        <v>308</v>
      </c>
      <c r="C53" s="76" t="s">
        <v>128</v>
      </c>
      <c r="D53" s="70">
        <f>D54+D55</f>
        <v>7667.529399999999</v>
      </c>
      <c r="E53" s="70">
        <v>0</v>
      </c>
      <c r="F53" s="71">
        <f>F54+F55</f>
        <v>6000</v>
      </c>
      <c r="G53" s="71">
        <f>G54+G55</f>
        <v>6000</v>
      </c>
      <c r="H53" s="71">
        <v>0</v>
      </c>
      <c r="I53" s="70">
        <f>I54+I55</f>
        <v>1667.5294</v>
      </c>
      <c r="J53" s="70">
        <v>0</v>
      </c>
      <c r="K53" s="212" t="s">
        <v>34</v>
      </c>
      <c r="L53" s="201"/>
      <c r="M53" s="202"/>
    </row>
    <row r="54" spans="1:13" ht="84" customHeight="1">
      <c r="A54" s="69" t="s">
        <v>201</v>
      </c>
      <c r="B54" s="73" t="s">
        <v>309</v>
      </c>
      <c r="C54" s="76" t="s">
        <v>128</v>
      </c>
      <c r="D54" s="70">
        <f>F54+I54</f>
        <v>6043.16</v>
      </c>
      <c r="E54" s="70">
        <v>0</v>
      </c>
      <c r="F54" s="71">
        <f>G54+H54</f>
        <v>4800.082</v>
      </c>
      <c r="G54" s="71">
        <v>4800.082</v>
      </c>
      <c r="H54" s="71">
        <v>0</v>
      </c>
      <c r="I54" s="70">
        <v>1243.078</v>
      </c>
      <c r="J54" s="70">
        <v>0</v>
      </c>
      <c r="K54" s="213"/>
      <c r="L54" s="203"/>
      <c r="M54" s="204"/>
    </row>
    <row r="55" spans="1:13" ht="48" customHeight="1">
      <c r="A55" s="128" t="s">
        <v>202</v>
      </c>
      <c r="B55" s="73" t="s">
        <v>310</v>
      </c>
      <c r="C55" s="76" t="s">
        <v>128</v>
      </c>
      <c r="D55" s="70">
        <f>F55+I55</f>
        <v>1624.3693999999998</v>
      </c>
      <c r="E55" s="70">
        <v>0</v>
      </c>
      <c r="F55" s="71">
        <f>G55+H55</f>
        <v>1199.918</v>
      </c>
      <c r="G55" s="71">
        <v>1199.918</v>
      </c>
      <c r="H55" s="71">
        <v>0</v>
      </c>
      <c r="I55" s="70">
        <v>424.4514</v>
      </c>
      <c r="J55" s="70">
        <v>0</v>
      </c>
      <c r="K55" s="176"/>
      <c r="L55" s="126"/>
      <c r="M55" s="127"/>
    </row>
    <row r="56" spans="1:13" ht="33" customHeight="1">
      <c r="A56" s="166" t="s">
        <v>111</v>
      </c>
      <c r="B56" s="164" t="s">
        <v>355</v>
      </c>
      <c r="C56" s="51" t="s">
        <v>140</v>
      </c>
      <c r="D56" s="32">
        <f>F56+I56</f>
        <v>7500</v>
      </c>
      <c r="E56" s="32">
        <v>0</v>
      </c>
      <c r="F56" s="33">
        <f>G56</f>
        <v>6000</v>
      </c>
      <c r="G56" s="33">
        <v>6000</v>
      </c>
      <c r="H56" s="33">
        <v>0</v>
      </c>
      <c r="I56" s="32">
        <v>1500</v>
      </c>
      <c r="J56" s="32">
        <v>0</v>
      </c>
      <c r="K56" s="44"/>
      <c r="L56" s="84"/>
      <c r="M56" s="85"/>
    </row>
    <row r="57" spans="1:13" ht="36" customHeight="1">
      <c r="A57" s="167"/>
      <c r="B57" s="165"/>
      <c r="C57" s="51" t="s">
        <v>141</v>
      </c>
      <c r="D57" s="32">
        <f>F57+I57</f>
        <v>1500</v>
      </c>
      <c r="E57" s="32">
        <v>0</v>
      </c>
      <c r="F57" s="33">
        <f>G57</f>
        <v>0</v>
      </c>
      <c r="G57" s="33">
        <v>0</v>
      </c>
      <c r="H57" s="33">
        <v>0</v>
      </c>
      <c r="I57" s="32">
        <v>1500</v>
      </c>
      <c r="J57" s="32">
        <v>0</v>
      </c>
      <c r="K57" s="44"/>
      <c r="L57" s="84"/>
      <c r="M57" s="85"/>
    </row>
    <row r="58" spans="1:13" ht="24.75" customHeight="1">
      <c r="A58" s="161"/>
      <c r="B58" s="161" t="s">
        <v>29</v>
      </c>
      <c r="C58" s="10" t="s">
        <v>70</v>
      </c>
      <c r="D58" s="36">
        <f>D22</f>
        <v>26889.40543</v>
      </c>
      <c r="E58" s="36">
        <v>0</v>
      </c>
      <c r="F58" s="36">
        <f>F22</f>
        <v>7400</v>
      </c>
      <c r="G58" s="36">
        <v>0</v>
      </c>
      <c r="H58" s="36">
        <f>H22</f>
        <v>7400</v>
      </c>
      <c r="I58" s="36">
        <f>I22</f>
        <v>19489.405430000003</v>
      </c>
      <c r="J58" s="36">
        <v>0</v>
      </c>
      <c r="K58" s="198" t="s">
        <v>31</v>
      </c>
      <c r="L58" s="162"/>
      <c r="M58" s="162"/>
    </row>
    <row r="59" spans="1:13" ht="24.75" customHeight="1">
      <c r="A59" s="161"/>
      <c r="B59" s="161"/>
      <c r="C59" s="10" t="s">
        <v>71</v>
      </c>
      <c r="D59" s="36">
        <f>D28</f>
        <v>9567.085579999999</v>
      </c>
      <c r="E59" s="36">
        <f aca="true" t="shared" si="3" ref="E59:J59">E28</f>
        <v>0</v>
      </c>
      <c r="F59" s="36">
        <f t="shared" si="3"/>
        <v>3000</v>
      </c>
      <c r="G59" s="36">
        <f t="shared" si="3"/>
        <v>0</v>
      </c>
      <c r="H59" s="36">
        <f t="shared" si="3"/>
        <v>3000</v>
      </c>
      <c r="I59" s="36">
        <f t="shared" si="3"/>
        <v>6567.08558</v>
      </c>
      <c r="J59" s="36">
        <f t="shared" si="3"/>
        <v>0</v>
      </c>
      <c r="K59" s="198"/>
      <c r="L59" s="162"/>
      <c r="M59" s="162"/>
    </row>
    <row r="60" spans="1:13" ht="24.75" customHeight="1">
      <c r="A60" s="161"/>
      <c r="B60" s="161"/>
      <c r="C60" s="44" t="s">
        <v>72</v>
      </c>
      <c r="D60" s="36">
        <f>D34+D52</f>
        <v>10857.673999999999</v>
      </c>
      <c r="E60" s="36">
        <f>E34</f>
        <v>0</v>
      </c>
      <c r="F60" s="36">
        <f>F52</f>
        <v>6000</v>
      </c>
      <c r="G60" s="36">
        <f>G52</f>
        <v>6000</v>
      </c>
      <c r="H60" s="36">
        <f>H52</f>
        <v>0</v>
      </c>
      <c r="I60" s="36">
        <f>I34+I52</f>
        <v>4857.674</v>
      </c>
      <c r="J60" s="36">
        <v>0</v>
      </c>
      <c r="K60" s="198"/>
      <c r="L60" s="162"/>
      <c r="M60" s="162"/>
    </row>
    <row r="61" spans="1:13" ht="24.75" customHeight="1">
      <c r="A61" s="161"/>
      <c r="B61" s="161"/>
      <c r="C61" s="72" t="s">
        <v>128</v>
      </c>
      <c r="D61" s="77">
        <f>F61+I61</f>
        <v>9002.8165</v>
      </c>
      <c r="E61" s="77">
        <f aca="true" t="shared" si="4" ref="E61:J61">E38</f>
        <v>0</v>
      </c>
      <c r="F61" s="77">
        <f>G61</f>
        <v>6000</v>
      </c>
      <c r="G61" s="77">
        <f>G53</f>
        <v>6000</v>
      </c>
      <c r="H61" s="77">
        <f t="shared" si="4"/>
        <v>0</v>
      </c>
      <c r="I61" s="77">
        <f>I53+I38</f>
        <v>3002.8165</v>
      </c>
      <c r="J61" s="77">
        <f t="shared" si="4"/>
        <v>0</v>
      </c>
      <c r="K61" s="198"/>
      <c r="L61" s="162"/>
      <c r="M61" s="162"/>
    </row>
    <row r="62" spans="1:13" ht="24.75" customHeight="1">
      <c r="A62" s="161"/>
      <c r="B62" s="161"/>
      <c r="C62" s="6" t="s">
        <v>140</v>
      </c>
      <c r="D62" s="36">
        <f>D56+D44</f>
        <v>7500</v>
      </c>
      <c r="E62" s="36">
        <f aca="true" t="shared" si="5" ref="E62:J62">E44</f>
        <v>0</v>
      </c>
      <c r="F62" s="36">
        <f>F56</f>
        <v>6000</v>
      </c>
      <c r="G62" s="36">
        <f>G56</f>
        <v>6000</v>
      </c>
      <c r="H62" s="36">
        <f t="shared" si="5"/>
        <v>0</v>
      </c>
      <c r="I62" s="36">
        <f>I56+I44</f>
        <v>1500</v>
      </c>
      <c r="J62" s="36">
        <f t="shared" si="5"/>
        <v>0</v>
      </c>
      <c r="K62" s="198"/>
      <c r="L62" s="162"/>
      <c r="M62" s="162"/>
    </row>
    <row r="63" spans="1:13" ht="24.75" customHeight="1">
      <c r="A63" s="161"/>
      <c r="B63" s="161"/>
      <c r="C63" s="6" t="s">
        <v>141</v>
      </c>
      <c r="D63" s="36">
        <f>F63+I63</f>
        <v>1500</v>
      </c>
      <c r="E63" s="36">
        <v>0</v>
      </c>
      <c r="F63" s="36">
        <f>F57</f>
        <v>0</v>
      </c>
      <c r="G63" s="36">
        <f>F57</f>
        <v>0</v>
      </c>
      <c r="H63" s="36">
        <v>0</v>
      </c>
      <c r="I63" s="36">
        <f>I57</f>
        <v>1500</v>
      </c>
      <c r="J63" s="36">
        <v>0</v>
      </c>
      <c r="K63" s="198"/>
      <c r="L63" s="162"/>
      <c r="M63" s="162"/>
    </row>
    <row r="64" spans="1:13" ht="24.75" customHeight="1">
      <c r="A64" s="161"/>
      <c r="B64" s="161"/>
      <c r="C64" s="22" t="s">
        <v>356</v>
      </c>
      <c r="D64" s="36">
        <f>D58+D59+D60+D61+D62+D63</f>
        <v>65316.98151</v>
      </c>
      <c r="E64" s="36">
        <f>E58+E59+E60+E61+E62</f>
        <v>0</v>
      </c>
      <c r="F64" s="36">
        <f>F58+F59+F60+F61+F62+F63</f>
        <v>28400</v>
      </c>
      <c r="G64" s="36">
        <f>G60+G61+G62+G63</f>
        <v>18000</v>
      </c>
      <c r="H64" s="36">
        <f>H58+H59</f>
        <v>10400</v>
      </c>
      <c r="I64" s="36">
        <f>I58+I59+I60+I61+I62+I63</f>
        <v>36916.98151</v>
      </c>
      <c r="J64" s="36">
        <f>J58+J59+J60+J61+J62</f>
        <v>0</v>
      </c>
      <c r="K64" s="198"/>
      <c r="L64" s="162"/>
      <c r="M64" s="162"/>
    </row>
    <row r="65" spans="1:13" ht="18" customHeight="1">
      <c r="A65" s="20"/>
      <c r="B65" s="23"/>
      <c r="C65" s="28"/>
      <c r="D65" s="25"/>
      <c r="E65" s="25"/>
      <c r="F65" s="25"/>
      <c r="G65" s="25"/>
      <c r="H65" s="25"/>
      <c r="I65" s="25"/>
      <c r="J65" s="29"/>
      <c r="K65" s="20"/>
      <c r="L65" s="21"/>
      <c r="M65" s="21"/>
    </row>
    <row r="66" spans="2:9" ht="27" customHeight="1">
      <c r="B66" s="30"/>
      <c r="C66" s="30"/>
      <c r="D66" s="30"/>
      <c r="G66" s="168"/>
      <c r="H66" s="168"/>
      <c r="I66" s="168"/>
    </row>
    <row r="67" ht="15">
      <c r="B67" s="2"/>
    </row>
    <row r="68" spans="2:9" ht="31.5" customHeight="1">
      <c r="B68" s="2"/>
      <c r="G68" s="168"/>
      <c r="H68" s="168"/>
      <c r="I68" s="168"/>
    </row>
    <row r="69" ht="15">
      <c r="B69" s="2"/>
    </row>
    <row r="70" spans="2:9" ht="24.75" customHeight="1">
      <c r="B70" s="2"/>
      <c r="G70" s="168"/>
      <c r="H70" s="168"/>
      <c r="I70" s="168"/>
    </row>
    <row r="71" ht="15">
      <c r="B71" s="2"/>
    </row>
    <row r="72" spans="2:9" ht="30" customHeight="1">
      <c r="B72" s="2"/>
      <c r="G72" s="168"/>
      <c r="H72" s="168"/>
      <c r="I72" s="168"/>
    </row>
    <row r="73" ht="15">
      <c r="B73" s="2"/>
    </row>
    <row r="74" spans="2:11" ht="24" customHeight="1">
      <c r="B74" s="15"/>
      <c r="C74" s="15"/>
      <c r="D74" s="15"/>
      <c r="E74" s="15"/>
      <c r="F74" s="15"/>
      <c r="G74" s="163"/>
      <c r="H74" s="163"/>
      <c r="I74" s="163"/>
      <c r="J74" s="15"/>
      <c r="K74" s="15"/>
    </row>
  </sheetData>
  <sheetProtection/>
  <mergeCells count="53">
    <mergeCell ref="K3:M3"/>
    <mergeCell ref="A1:M1"/>
    <mergeCell ref="A2:D2"/>
    <mergeCell ref="E2:M2"/>
    <mergeCell ref="G74:I74"/>
    <mergeCell ref="A6:M6"/>
    <mergeCell ref="A7:M7"/>
    <mergeCell ref="A8:M8"/>
    <mergeCell ref="B56:B57"/>
    <mergeCell ref="A56:A57"/>
    <mergeCell ref="G66:I66"/>
    <mergeCell ref="G68:I68"/>
    <mergeCell ref="G70:I70"/>
    <mergeCell ref="G72:I72"/>
    <mergeCell ref="A58:A64"/>
    <mergeCell ref="B58:B64"/>
    <mergeCell ref="K58:K64"/>
    <mergeCell ref="L58:M64"/>
    <mergeCell ref="A21:M21"/>
    <mergeCell ref="L22:M25"/>
    <mergeCell ref="L26:M33"/>
    <mergeCell ref="L34:M42"/>
    <mergeCell ref="K38:K42"/>
    <mergeCell ref="L17:M17"/>
    <mergeCell ref="B18:M18"/>
    <mergeCell ref="A19:M19"/>
    <mergeCell ref="A20:M20"/>
    <mergeCell ref="E12:I12"/>
    <mergeCell ref="K12:K16"/>
    <mergeCell ref="L12:M16"/>
    <mergeCell ref="E13:E16"/>
    <mergeCell ref="F13:I13"/>
    <mergeCell ref="F14:H14"/>
    <mergeCell ref="I14:I16"/>
    <mergeCell ref="F15:F16"/>
    <mergeCell ref="G15:H15"/>
    <mergeCell ref="J12:J16"/>
    <mergeCell ref="A4:M4"/>
    <mergeCell ref="A5:D5"/>
    <mergeCell ref="E5:M5"/>
    <mergeCell ref="B49:M49"/>
    <mergeCell ref="A10:M10"/>
    <mergeCell ref="K9:M9"/>
    <mergeCell ref="A12:A16"/>
    <mergeCell ref="B12:B16"/>
    <mergeCell ref="C12:C16"/>
    <mergeCell ref="D12:D16"/>
    <mergeCell ref="K43:K48"/>
    <mergeCell ref="L52:M54"/>
    <mergeCell ref="A50:M50"/>
    <mergeCell ref="A51:M51"/>
    <mergeCell ref="L43:M48"/>
    <mergeCell ref="K53:K5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4" r:id="rId1"/>
  <rowBreaks count="4" manualBreakCount="4">
    <brk id="25" max="12" man="1"/>
    <brk id="33" max="12" man="1"/>
    <brk id="42" max="12" man="1"/>
    <brk id="5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85" zoomScaleNormal="75" zoomScaleSheetLayoutView="85" workbookViewId="0" topLeftCell="A1">
      <selection activeCell="G24" sqref="G24"/>
    </sheetView>
  </sheetViews>
  <sheetFormatPr defaultColWidth="9.140625" defaultRowHeight="12.75"/>
  <cols>
    <col min="1" max="1" width="7.851562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2" ht="15">
      <c r="A1" s="177" t="s">
        <v>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5">
      <c r="A3" s="7"/>
      <c r="J3" s="196" t="s">
        <v>52</v>
      </c>
      <c r="K3" s="196"/>
      <c r="L3" s="196"/>
    </row>
    <row r="4" spans="1:13" ht="21" customHeight="1">
      <c r="A4" s="177" t="s">
        <v>191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67"/>
    </row>
    <row r="5" spans="1:13" ht="21" customHeight="1">
      <c r="A5" s="196" t="s">
        <v>359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30"/>
    </row>
    <row r="6" spans="1:13" ht="21" customHeight="1">
      <c r="A6" s="196" t="s">
        <v>352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30"/>
    </row>
    <row r="7" spans="1:13" ht="21" customHeight="1">
      <c r="A7" s="196" t="s">
        <v>353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30"/>
    </row>
    <row r="8" spans="1:13" ht="15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30"/>
    </row>
    <row r="9" spans="1:12" ht="15">
      <c r="A9" s="7"/>
      <c r="J9" s="196"/>
      <c r="K9" s="196"/>
      <c r="L9" s="196"/>
    </row>
    <row r="10" spans="1:12" ht="33" customHeight="1">
      <c r="A10" s="157" t="s">
        <v>124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12" ht="1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8.75" customHeight="1">
      <c r="A12" s="182" t="s">
        <v>25</v>
      </c>
      <c r="B12" s="182" t="s">
        <v>49</v>
      </c>
      <c r="C12" s="182" t="s">
        <v>38</v>
      </c>
      <c r="D12" s="182" t="s">
        <v>39</v>
      </c>
      <c r="E12" s="182" t="s">
        <v>50</v>
      </c>
      <c r="F12" s="182"/>
      <c r="G12" s="182"/>
      <c r="H12" s="182"/>
      <c r="I12" s="182"/>
      <c r="J12" s="182" t="s">
        <v>51</v>
      </c>
      <c r="K12" s="182" t="s">
        <v>53</v>
      </c>
      <c r="L12" s="182" t="s">
        <v>54</v>
      </c>
    </row>
    <row r="13" spans="1:12" ht="18" customHeight="1">
      <c r="A13" s="182"/>
      <c r="B13" s="182"/>
      <c r="C13" s="182"/>
      <c r="D13" s="182"/>
      <c r="E13" s="182" t="s">
        <v>55</v>
      </c>
      <c r="F13" s="182" t="s">
        <v>43</v>
      </c>
      <c r="G13" s="182"/>
      <c r="H13" s="182"/>
      <c r="I13" s="182"/>
      <c r="J13" s="182"/>
      <c r="K13" s="182"/>
      <c r="L13" s="182"/>
    </row>
    <row r="14" spans="1:12" ht="27" customHeight="1">
      <c r="A14" s="182"/>
      <c r="B14" s="182"/>
      <c r="C14" s="182"/>
      <c r="D14" s="182"/>
      <c r="E14" s="182"/>
      <c r="F14" s="182" t="s">
        <v>56</v>
      </c>
      <c r="G14" s="182"/>
      <c r="H14" s="182"/>
      <c r="I14" s="182" t="s">
        <v>28</v>
      </c>
      <c r="J14" s="182"/>
      <c r="K14" s="182"/>
      <c r="L14" s="182"/>
    </row>
    <row r="15" spans="1:12" ht="18.75" customHeight="1">
      <c r="A15" s="182"/>
      <c r="B15" s="182"/>
      <c r="C15" s="182"/>
      <c r="D15" s="182"/>
      <c r="E15" s="182"/>
      <c r="F15" s="182" t="s">
        <v>139</v>
      </c>
      <c r="G15" s="182" t="s">
        <v>136</v>
      </c>
      <c r="H15" s="182"/>
      <c r="I15" s="182"/>
      <c r="J15" s="182"/>
      <c r="K15" s="182"/>
      <c r="L15" s="182"/>
    </row>
    <row r="16" spans="1:12" ht="40.5" customHeight="1">
      <c r="A16" s="182"/>
      <c r="B16" s="182"/>
      <c r="C16" s="182"/>
      <c r="D16" s="182"/>
      <c r="E16" s="182"/>
      <c r="F16" s="182"/>
      <c r="G16" s="6" t="s">
        <v>137</v>
      </c>
      <c r="H16" s="6" t="s">
        <v>138</v>
      </c>
      <c r="I16" s="182"/>
      <c r="J16" s="182"/>
      <c r="K16" s="182"/>
      <c r="L16" s="182"/>
    </row>
    <row r="17" spans="1:12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</row>
    <row r="18" spans="1:12" ht="21" customHeight="1">
      <c r="A18" s="24">
        <v>1</v>
      </c>
      <c r="B18" s="156" t="s">
        <v>82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ht="21.75" customHeight="1">
      <c r="A19" s="174" t="s">
        <v>83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12.75">
      <c r="A20" s="174" t="s">
        <v>84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1:12" ht="11.2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1:12" ht="20.25" customHeight="1">
      <c r="A22" s="175" t="s">
        <v>68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3" ht="19.5" customHeight="1">
      <c r="A23" s="162" t="s">
        <v>30</v>
      </c>
      <c r="B23" s="198" t="s">
        <v>58</v>
      </c>
      <c r="C23" s="10" t="s">
        <v>70</v>
      </c>
      <c r="D23" s="32">
        <f>I23</f>
        <v>1087.928</v>
      </c>
      <c r="E23" s="32">
        <v>0</v>
      </c>
      <c r="F23" s="32">
        <v>0</v>
      </c>
      <c r="G23" s="32">
        <v>0</v>
      </c>
      <c r="H23" s="32">
        <v>0</v>
      </c>
      <c r="I23" s="32">
        <v>1087.928</v>
      </c>
      <c r="J23" s="50">
        <v>0</v>
      </c>
      <c r="K23" s="153" t="s">
        <v>32</v>
      </c>
      <c r="L23" s="198" t="s">
        <v>57</v>
      </c>
      <c r="M23" s="8"/>
    </row>
    <row r="24" spans="1:13" ht="19.5" customHeight="1">
      <c r="A24" s="162"/>
      <c r="B24" s="198"/>
      <c r="C24" s="6" t="s">
        <v>71</v>
      </c>
      <c r="D24" s="32">
        <f>I24</f>
        <v>1087.445</v>
      </c>
      <c r="E24" s="32">
        <v>0</v>
      </c>
      <c r="F24" s="32">
        <v>0</v>
      </c>
      <c r="G24" s="32">
        <v>0</v>
      </c>
      <c r="H24" s="32">
        <v>0</v>
      </c>
      <c r="I24" s="32">
        <v>1087.445</v>
      </c>
      <c r="J24" s="50">
        <v>0</v>
      </c>
      <c r="K24" s="153"/>
      <c r="L24" s="198"/>
      <c r="M24" s="8"/>
    </row>
    <row r="25" spans="1:13" ht="19.5" customHeight="1">
      <c r="A25" s="162"/>
      <c r="B25" s="198"/>
      <c r="C25" s="44" t="s">
        <v>72</v>
      </c>
      <c r="D25" s="32">
        <f>I25</f>
        <v>1130.876</v>
      </c>
      <c r="E25" s="32">
        <v>0</v>
      </c>
      <c r="F25" s="32">
        <v>0</v>
      </c>
      <c r="G25" s="32">
        <v>0</v>
      </c>
      <c r="H25" s="32">
        <v>0</v>
      </c>
      <c r="I25" s="32">
        <v>1130.876</v>
      </c>
      <c r="J25" s="32">
        <v>0</v>
      </c>
      <c r="K25" s="153"/>
      <c r="L25" s="198"/>
      <c r="M25" s="8"/>
    </row>
    <row r="26" spans="1:13" ht="19.5" customHeight="1">
      <c r="A26" s="162"/>
      <c r="B26" s="198"/>
      <c r="C26" s="72" t="s">
        <v>128</v>
      </c>
      <c r="D26" s="70">
        <f>I26</f>
        <v>1250</v>
      </c>
      <c r="E26" s="70">
        <v>0</v>
      </c>
      <c r="F26" s="70">
        <v>0</v>
      </c>
      <c r="G26" s="70">
        <v>0</v>
      </c>
      <c r="H26" s="70">
        <v>0</v>
      </c>
      <c r="I26" s="70">
        <v>1250</v>
      </c>
      <c r="J26" s="70">
        <v>0</v>
      </c>
      <c r="K26" s="153"/>
      <c r="L26" s="198"/>
      <c r="M26" s="8"/>
    </row>
    <row r="27" spans="1:13" ht="19.5" customHeight="1">
      <c r="A27" s="162"/>
      <c r="B27" s="198"/>
      <c r="C27" s="44" t="s">
        <v>140</v>
      </c>
      <c r="D27" s="32">
        <f>I27</f>
        <v>1250</v>
      </c>
      <c r="E27" s="32">
        <v>0</v>
      </c>
      <c r="F27" s="32">
        <v>0</v>
      </c>
      <c r="G27" s="32">
        <v>0</v>
      </c>
      <c r="H27" s="32">
        <v>0</v>
      </c>
      <c r="I27" s="32">
        <v>1250</v>
      </c>
      <c r="J27" s="32">
        <v>0</v>
      </c>
      <c r="K27" s="153"/>
      <c r="L27" s="198"/>
      <c r="M27" s="8"/>
    </row>
    <row r="28" spans="1:13" ht="19.5" customHeight="1">
      <c r="A28" s="162"/>
      <c r="B28" s="198"/>
      <c r="C28" s="44" t="s">
        <v>141</v>
      </c>
      <c r="D28" s="32">
        <v>1250</v>
      </c>
      <c r="E28" s="32">
        <v>0</v>
      </c>
      <c r="F28" s="32">
        <v>0</v>
      </c>
      <c r="G28" s="32">
        <v>0</v>
      </c>
      <c r="H28" s="32">
        <v>0</v>
      </c>
      <c r="I28" s="32">
        <v>1250</v>
      </c>
      <c r="J28" s="32">
        <v>0</v>
      </c>
      <c r="K28" s="153"/>
      <c r="L28" s="198"/>
      <c r="M28" s="8"/>
    </row>
    <row r="29" spans="1:13" ht="19.5" customHeight="1">
      <c r="A29" s="162" t="s">
        <v>33</v>
      </c>
      <c r="B29" s="198" t="s">
        <v>59</v>
      </c>
      <c r="C29" s="10" t="s">
        <v>70</v>
      </c>
      <c r="D29" s="32">
        <f>E29+I29</f>
        <v>120.6</v>
      </c>
      <c r="E29" s="32">
        <v>120.6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153"/>
      <c r="L29" s="198"/>
      <c r="M29" s="8"/>
    </row>
    <row r="30" spans="1:13" ht="19.5" customHeight="1">
      <c r="A30" s="162"/>
      <c r="B30" s="198"/>
      <c r="C30" s="44" t="s">
        <v>71</v>
      </c>
      <c r="D30" s="32">
        <f>E30+I30</f>
        <v>120.6</v>
      </c>
      <c r="E30" s="32">
        <v>120.6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153"/>
      <c r="L30" s="198"/>
      <c r="M30" s="8"/>
    </row>
    <row r="31" spans="1:13" ht="19.5" customHeight="1">
      <c r="A31" s="162"/>
      <c r="B31" s="198"/>
      <c r="C31" s="44" t="s">
        <v>72</v>
      </c>
      <c r="D31" s="52">
        <f>E31+I31</f>
        <v>123.3</v>
      </c>
      <c r="E31" s="52">
        <v>123.3</v>
      </c>
      <c r="F31" s="32">
        <v>0</v>
      </c>
      <c r="G31" s="32">
        <v>0</v>
      </c>
      <c r="H31" s="32">
        <v>0</v>
      </c>
      <c r="I31" s="52">
        <v>0</v>
      </c>
      <c r="J31" s="52">
        <v>0</v>
      </c>
      <c r="K31" s="153"/>
      <c r="L31" s="198"/>
      <c r="M31" s="9"/>
    </row>
    <row r="32" spans="1:13" ht="19.5" customHeight="1">
      <c r="A32" s="162"/>
      <c r="B32" s="198"/>
      <c r="C32" s="72" t="s">
        <v>128</v>
      </c>
      <c r="D32" s="74">
        <f>E32</f>
        <v>123.3</v>
      </c>
      <c r="E32" s="74">
        <v>123.3</v>
      </c>
      <c r="F32" s="70">
        <v>0</v>
      </c>
      <c r="G32" s="70">
        <v>0</v>
      </c>
      <c r="H32" s="70">
        <v>0</v>
      </c>
      <c r="I32" s="74">
        <v>0</v>
      </c>
      <c r="J32" s="74">
        <v>0</v>
      </c>
      <c r="K32" s="153"/>
      <c r="L32" s="198"/>
      <c r="M32" s="9"/>
    </row>
    <row r="33" spans="1:13" ht="19.5" customHeight="1">
      <c r="A33" s="162"/>
      <c r="B33" s="198"/>
      <c r="C33" s="44" t="s">
        <v>140</v>
      </c>
      <c r="D33" s="52">
        <f>E33</f>
        <v>123.3</v>
      </c>
      <c r="E33" s="52">
        <v>123.3</v>
      </c>
      <c r="F33" s="32">
        <v>0</v>
      </c>
      <c r="G33" s="32">
        <v>0</v>
      </c>
      <c r="H33" s="32">
        <v>0</v>
      </c>
      <c r="I33" s="52">
        <v>0</v>
      </c>
      <c r="J33" s="52">
        <v>0</v>
      </c>
      <c r="K33" s="153"/>
      <c r="L33" s="198"/>
      <c r="M33" s="9"/>
    </row>
    <row r="34" spans="1:13" ht="19.5" customHeight="1">
      <c r="A34" s="162"/>
      <c r="B34" s="198"/>
      <c r="C34" s="44" t="s">
        <v>141</v>
      </c>
      <c r="D34" s="52">
        <f>E34</f>
        <v>123.3</v>
      </c>
      <c r="E34" s="52">
        <v>123.3</v>
      </c>
      <c r="F34" s="32">
        <v>0</v>
      </c>
      <c r="G34" s="32">
        <v>0</v>
      </c>
      <c r="H34" s="32">
        <v>0</v>
      </c>
      <c r="I34" s="52">
        <v>0</v>
      </c>
      <c r="J34" s="52">
        <v>0</v>
      </c>
      <c r="K34" s="153"/>
      <c r="L34" s="198"/>
      <c r="M34" s="9"/>
    </row>
    <row r="35" spans="1:14" ht="19.5" customHeight="1">
      <c r="A35" s="162" t="s">
        <v>35</v>
      </c>
      <c r="B35" s="198" t="s">
        <v>127</v>
      </c>
      <c r="C35" s="10" t="s">
        <v>70</v>
      </c>
      <c r="D35" s="32">
        <f aca="true" t="shared" si="0" ref="D35:D46">I35</f>
        <v>139.72</v>
      </c>
      <c r="E35" s="32">
        <v>0</v>
      </c>
      <c r="F35" s="32">
        <v>0</v>
      </c>
      <c r="G35" s="32">
        <v>0</v>
      </c>
      <c r="H35" s="32">
        <v>0</v>
      </c>
      <c r="I35" s="32">
        <v>139.72</v>
      </c>
      <c r="J35" s="32">
        <v>0</v>
      </c>
      <c r="K35" s="198" t="s">
        <v>60</v>
      </c>
      <c r="L35" s="198" t="s">
        <v>57</v>
      </c>
      <c r="M35" s="9"/>
      <c r="N35" s="1"/>
    </row>
    <row r="36" spans="1:14" ht="19.5" customHeight="1">
      <c r="A36" s="162"/>
      <c r="B36" s="198"/>
      <c r="C36" s="44" t="s">
        <v>71</v>
      </c>
      <c r="D36" s="32">
        <f t="shared" si="0"/>
        <v>97.2</v>
      </c>
      <c r="E36" s="32">
        <v>0</v>
      </c>
      <c r="F36" s="32">
        <v>0</v>
      </c>
      <c r="G36" s="32">
        <v>0</v>
      </c>
      <c r="H36" s="32">
        <v>0</v>
      </c>
      <c r="I36" s="52">
        <v>97.2</v>
      </c>
      <c r="J36" s="52">
        <v>0</v>
      </c>
      <c r="K36" s="198"/>
      <c r="L36" s="198"/>
      <c r="M36" s="9"/>
      <c r="N36" s="1"/>
    </row>
    <row r="37" spans="1:14" ht="19.5" customHeight="1">
      <c r="A37" s="162"/>
      <c r="B37" s="198"/>
      <c r="C37" s="44" t="s">
        <v>72</v>
      </c>
      <c r="D37" s="52">
        <f t="shared" si="0"/>
        <v>84.34</v>
      </c>
      <c r="E37" s="52">
        <v>0</v>
      </c>
      <c r="F37" s="32">
        <v>0</v>
      </c>
      <c r="G37" s="32">
        <v>0</v>
      </c>
      <c r="H37" s="32">
        <v>0</v>
      </c>
      <c r="I37" s="52">
        <v>84.34</v>
      </c>
      <c r="J37" s="52">
        <v>0</v>
      </c>
      <c r="K37" s="198"/>
      <c r="L37" s="198"/>
      <c r="M37" s="9"/>
      <c r="N37" s="1"/>
    </row>
    <row r="38" spans="1:14" ht="19.5" customHeight="1">
      <c r="A38" s="162"/>
      <c r="B38" s="198"/>
      <c r="C38" s="72" t="s">
        <v>128</v>
      </c>
      <c r="D38" s="74">
        <f t="shared" si="0"/>
        <v>84.15579</v>
      </c>
      <c r="E38" s="74">
        <v>0</v>
      </c>
      <c r="F38" s="70">
        <v>0</v>
      </c>
      <c r="G38" s="70">
        <v>0</v>
      </c>
      <c r="H38" s="70">
        <v>0</v>
      </c>
      <c r="I38" s="74">
        <v>84.15579</v>
      </c>
      <c r="J38" s="74">
        <v>0</v>
      </c>
      <c r="K38" s="198"/>
      <c r="L38" s="198"/>
      <c r="M38" s="9"/>
      <c r="N38" s="1"/>
    </row>
    <row r="39" spans="1:14" ht="19.5" customHeight="1">
      <c r="A39" s="162"/>
      <c r="B39" s="198"/>
      <c r="C39" s="44" t="s">
        <v>140</v>
      </c>
      <c r="D39" s="52">
        <f t="shared" si="0"/>
        <v>132</v>
      </c>
      <c r="E39" s="52">
        <v>0</v>
      </c>
      <c r="F39" s="52">
        <v>0</v>
      </c>
      <c r="G39" s="52">
        <v>0</v>
      </c>
      <c r="H39" s="52">
        <v>0</v>
      </c>
      <c r="I39" s="52">
        <v>132</v>
      </c>
      <c r="J39" s="52">
        <v>0</v>
      </c>
      <c r="K39" s="198"/>
      <c r="L39" s="198"/>
      <c r="M39" s="9"/>
      <c r="N39" s="1"/>
    </row>
    <row r="40" spans="1:14" ht="19.5" customHeight="1">
      <c r="A40" s="162"/>
      <c r="B40" s="198"/>
      <c r="C40" s="44" t="s">
        <v>141</v>
      </c>
      <c r="D40" s="52">
        <f t="shared" si="0"/>
        <v>132</v>
      </c>
      <c r="E40" s="52">
        <v>0</v>
      </c>
      <c r="F40" s="52">
        <v>0</v>
      </c>
      <c r="G40" s="52">
        <v>0</v>
      </c>
      <c r="H40" s="52">
        <v>0</v>
      </c>
      <c r="I40" s="52">
        <v>132</v>
      </c>
      <c r="J40" s="52">
        <v>0</v>
      </c>
      <c r="K40" s="198"/>
      <c r="L40" s="198"/>
      <c r="M40" s="9"/>
      <c r="N40" s="1"/>
    </row>
    <row r="41" spans="1:14" ht="19.5" customHeight="1">
      <c r="A41" s="162" t="s">
        <v>36</v>
      </c>
      <c r="B41" s="198" t="s">
        <v>121</v>
      </c>
      <c r="C41" s="10" t="s">
        <v>70</v>
      </c>
      <c r="D41" s="52">
        <f t="shared" si="0"/>
        <v>675.03571</v>
      </c>
      <c r="E41" s="52">
        <v>0</v>
      </c>
      <c r="F41" s="32">
        <v>0</v>
      </c>
      <c r="G41" s="32">
        <v>0</v>
      </c>
      <c r="H41" s="32">
        <v>0</v>
      </c>
      <c r="I41" s="52">
        <v>675.03571</v>
      </c>
      <c r="J41" s="52">
        <v>0</v>
      </c>
      <c r="K41" s="153" t="s">
        <v>32</v>
      </c>
      <c r="L41" s="198"/>
      <c r="M41" s="9"/>
      <c r="N41" s="1"/>
    </row>
    <row r="42" spans="1:14" ht="19.5" customHeight="1">
      <c r="A42" s="162"/>
      <c r="B42" s="198"/>
      <c r="C42" s="44" t="s">
        <v>71</v>
      </c>
      <c r="D42" s="52">
        <f t="shared" si="0"/>
        <v>680</v>
      </c>
      <c r="E42" s="52">
        <v>0</v>
      </c>
      <c r="F42" s="32">
        <v>0</v>
      </c>
      <c r="G42" s="32">
        <v>0</v>
      </c>
      <c r="H42" s="32">
        <v>0</v>
      </c>
      <c r="I42" s="52">
        <v>680</v>
      </c>
      <c r="J42" s="52">
        <v>0</v>
      </c>
      <c r="K42" s="153"/>
      <c r="L42" s="198"/>
      <c r="M42" s="9"/>
      <c r="N42" s="1"/>
    </row>
    <row r="43" spans="1:14" ht="19.5" customHeight="1">
      <c r="A43" s="162"/>
      <c r="B43" s="198"/>
      <c r="C43" s="44" t="s">
        <v>72</v>
      </c>
      <c r="D43" s="52">
        <f t="shared" si="0"/>
        <v>0</v>
      </c>
      <c r="E43" s="52">
        <v>0</v>
      </c>
      <c r="F43" s="32">
        <v>0</v>
      </c>
      <c r="G43" s="32">
        <v>0</v>
      </c>
      <c r="H43" s="32">
        <v>0</v>
      </c>
      <c r="I43" s="52">
        <v>0</v>
      </c>
      <c r="J43" s="52">
        <v>0</v>
      </c>
      <c r="K43" s="153"/>
      <c r="L43" s="198"/>
      <c r="M43" s="9"/>
      <c r="N43" s="1"/>
    </row>
    <row r="44" spans="1:14" ht="19.5" customHeight="1">
      <c r="A44" s="162"/>
      <c r="B44" s="198"/>
      <c r="C44" s="72" t="s">
        <v>128</v>
      </c>
      <c r="D44" s="74">
        <f t="shared" si="0"/>
        <v>0</v>
      </c>
      <c r="E44" s="74">
        <v>0</v>
      </c>
      <c r="F44" s="70">
        <v>0</v>
      </c>
      <c r="G44" s="70">
        <v>0</v>
      </c>
      <c r="H44" s="70">
        <v>0</v>
      </c>
      <c r="I44" s="74">
        <v>0</v>
      </c>
      <c r="J44" s="74">
        <v>0</v>
      </c>
      <c r="K44" s="153"/>
      <c r="L44" s="198"/>
      <c r="M44" s="9"/>
      <c r="N44" s="1"/>
    </row>
    <row r="45" spans="1:14" ht="19.5" customHeight="1">
      <c r="A45" s="162"/>
      <c r="B45" s="198"/>
      <c r="C45" s="44" t="s">
        <v>140</v>
      </c>
      <c r="D45" s="52">
        <f t="shared" si="0"/>
        <v>0</v>
      </c>
      <c r="E45" s="52">
        <v>0</v>
      </c>
      <c r="F45" s="32">
        <v>0</v>
      </c>
      <c r="G45" s="32">
        <v>0</v>
      </c>
      <c r="H45" s="32">
        <v>0</v>
      </c>
      <c r="I45" s="52">
        <v>0</v>
      </c>
      <c r="J45" s="52">
        <v>0</v>
      </c>
      <c r="K45" s="153"/>
      <c r="L45" s="198"/>
      <c r="M45" s="9"/>
      <c r="N45" s="1"/>
    </row>
    <row r="46" spans="1:14" ht="123" customHeight="1">
      <c r="A46" s="61" t="s">
        <v>66</v>
      </c>
      <c r="B46" s="44" t="s">
        <v>171</v>
      </c>
      <c r="C46" s="10" t="s">
        <v>70</v>
      </c>
      <c r="D46" s="32">
        <f t="shared" si="0"/>
        <v>352.584</v>
      </c>
      <c r="E46" s="32">
        <v>0</v>
      </c>
      <c r="F46" s="32">
        <v>0</v>
      </c>
      <c r="G46" s="32">
        <v>0</v>
      </c>
      <c r="H46" s="32">
        <v>0</v>
      </c>
      <c r="I46" s="32">
        <v>352.584</v>
      </c>
      <c r="J46" s="32">
        <v>0</v>
      </c>
      <c r="K46" s="198" t="s">
        <v>34</v>
      </c>
      <c r="L46" s="198"/>
      <c r="M46" s="9"/>
      <c r="N46" s="1"/>
    </row>
    <row r="47" spans="1:14" ht="49.5" customHeight="1">
      <c r="A47" s="61" t="s">
        <v>109</v>
      </c>
      <c r="B47" s="44" t="s">
        <v>110</v>
      </c>
      <c r="C47" s="10" t="s">
        <v>70</v>
      </c>
      <c r="D47" s="32">
        <f aca="true" t="shared" si="1" ref="D47:D55">I47</f>
        <v>225.052</v>
      </c>
      <c r="E47" s="32">
        <v>0</v>
      </c>
      <c r="F47" s="32">
        <v>0</v>
      </c>
      <c r="G47" s="32">
        <v>0</v>
      </c>
      <c r="H47" s="32">
        <v>0</v>
      </c>
      <c r="I47" s="32">
        <v>225.052</v>
      </c>
      <c r="J47" s="32">
        <v>0</v>
      </c>
      <c r="K47" s="198"/>
      <c r="L47" s="198"/>
      <c r="M47" s="9"/>
      <c r="N47" s="1"/>
    </row>
    <row r="48" spans="1:14" ht="30" customHeight="1">
      <c r="A48" s="61" t="s">
        <v>114</v>
      </c>
      <c r="B48" s="44" t="s">
        <v>170</v>
      </c>
      <c r="C48" s="44" t="s">
        <v>71</v>
      </c>
      <c r="D48" s="32">
        <f t="shared" si="1"/>
        <v>200</v>
      </c>
      <c r="E48" s="32">
        <v>0</v>
      </c>
      <c r="F48" s="32">
        <v>0</v>
      </c>
      <c r="G48" s="32">
        <v>0</v>
      </c>
      <c r="H48" s="32">
        <v>0</v>
      </c>
      <c r="I48" s="32">
        <v>200</v>
      </c>
      <c r="J48" s="32">
        <v>0</v>
      </c>
      <c r="K48" s="198"/>
      <c r="L48" s="198"/>
      <c r="M48" s="9"/>
      <c r="N48" s="1"/>
    </row>
    <row r="49" spans="1:14" ht="60" customHeight="1">
      <c r="A49" s="61" t="s">
        <v>115</v>
      </c>
      <c r="B49" s="44" t="s">
        <v>122</v>
      </c>
      <c r="C49" s="6" t="s">
        <v>71</v>
      </c>
      <c r="D49" s="32">
        <f t="shared" si="1"/>
        <v>159.7</v>
      </c>
      <c r="E49" s="32">
        <v>0</v>
      </c>
      <c r="F49" s="32">
        <v>0</v>
      </c>
      <c r="G49" s="32">
        <v>0</v>
      </c>
      <c r="H49" s="32">
        <v>0</v>
      </c>
      <c r="I49" s="32">
        <v>159.7</v>
      </c>
      <c r="J49" s="32">
        <v>0</v>
      </c>
      <c r="K49" s="198"/>
      <c r="L49" s="198"/>
      <c r="M49" s="9"/>
      <c r="N49" s="1"/>
    </row>
    <row r="50" spans="1:14" ht="49.5" customHeight="1">
      <c r="A50" s="61" t="s">
        <v>116</v>
      </c>
      <c r="B50" s="44" t="s">
        <v>117</v>
      </c>
      <c r="C50" s="10" t="s">
        <v>70</v>
      </c>
      <c r="D50" s="32">
        <f t="shared" si="1"/>
        <v>93.265</v>
      </c>
      <c r="E50" s="32">
        <v>0</v>
      </c>
      <c r="F50" s="32">
        <v>0</v>
      </c>
      <c r="G50" s="32">
        <v>0</v>
      </c>
      <c r="H50" s="32">
        <v>0</v>
      </c>
      <c r="I50" s="32">
        <v>93.265</v>
      </c>
      <c r="J50" s="32">
        <v>0</v>
      </c>
      <c r="K50" s="198"/>
      <c r="L50" s="198"/>
      <c r="M50" s="9"/>
      <c r="N50" s="1"/>
    </row>
    <row r="51" spans="1:14" ht="60" customHeight="1">
      <c r="A51" s="61" t="s">
        <v>125</v>
      </c>
      <c r="B51" s="44" t="s">
        <v>126</v>
      </c>
      <c r="C51" s="6" t="s">
        <v>71</v>
      </c>
      <c r="D51" s="32">
        <f t="shared" si="1"/>
        <v>222.44925</v>
      </c>
      <c r="E51" s="32">
        <v>0</v>
      </c>
      <c r="F51" s="32">
        <v>0</v>
      </c>
      <c r="G51" s="32">
        <v>0</v>
      </c>
      <c r="H51" s="32">
        <v>0</v>
      </c>
      <c r="I51" s="32">
        <v>222.44925</v>
      </c>
      <c r="J51" s="32">
        <v>0</v>
      </c>
      <c r="K51" s="198"/>
      <c r="L51" s="198"/>
      <c r="M51" s="9"/>
      <c r="N51" s="1"/>
    </row>
    <row r="52" spans="1:14" ht="60" customHeight="1">
      <c r="A52" s="61" t="s">
        <v>131</v>
      </c>
      <c r="B52" s="44" t="s">
        <v>179</v>
      </c>
      <c r="C52" s="6" t="s">
        <v>71</v>
      </c>
      <c r="D52" s="32">
        <f t="shared" si="1"/>
        <v>1326.547</v>
      </c>
      <c r="E52" s="32">
        <v>0</v>
      </c>
      <c r="F52" s="32">
        <v>0</v>
      </c>
      <c r="G52" s="32">
        <v>0</v>
      </c>
      <c r="H52" s="32">
        <v>0</v>
      </c>
      <c r="I52" s="32">
        <v>1326.547</v>
      </c>
      <c r="J52" s="32">
        <v>0</v>
      </c>
      <c r="K52" s="44" t="s">
        <v>32</v>
      </c>
      <c r="L52" s="198"/>
      <c r="M52" s="9"/>
      <c r="N52" s="1"/>
    </row>
    <row r="53" spans="1:14" ht="60" customHeight="1">
      <c r="A53" s="61" t="s">
        <v>132</v>
      </c>
      <c r="B53" s="44" t="s">
        <v>183</v>
      </c>
      <c r="C53" s="6" t="s">
        <v>71</v>
      </c>
      <c r="D53" s="32">
        <f t="shared" si="1"/>
        <v>71.9</v>
      </c>
      <c r="E53" s="32">
        <v>0</v>
      </c>
      <c r="F53" s="32">
        <v>0</v>
      </c>
      <c r="G53" s="32">
        <v>0</v>
      </c>
      <c r="H53" s="32">
        <v>0</v>
      </c>
      <c r="I53" s="32">
        <v>71.9</v>
      </c>
      <c r="J53" s="32">
        <v>0</v>
      </c>
      <c r="K53" s="198" t="s">
        <v>31</v>
      </c>
      <c r="L53" s="198" t="s">
        <v>57</v>
      </c>
      <c r="M53" s="9"/>
      <c r="N53" s="1"/>
    </row>
    <row r="54" spans="1:14" ht="49.5" customHeight="1">
      <c r="A54" s="61" t="s">
        <v>172</v>
      </c>
      <c r="B54" s="44" t="s">
        <v>174</v>
      </c>
      <c r="C54" s="6" t="s">
        <v>71</v>
      </c>
      <c r="D54" s="32">
        <f t="shared" si="1"/>
        <v>40.267</v>
      </c>
      <c r="E54" s="32">
        <v>0</v>
      </c>
      <c r="F54" s="32">
        <v>0</v>
      </c>
      <c r="G54" s="32">
        <v>0</v>
      </c>
      <c r="H54" s="32">
        <v>0</v>
      </c>
      <c r="I54" s="32">
        <v>40.267</v>
      </c>
      <c r="J54" s="32">
        <v>0</v>
      </c>
      <c r="K54" s="198"/>
      <c r="L54" s="198"/>
      <c r="M54" s="9"/>
      <c r="N54" s="1"/>
    </row>
    <row r="55" spans="1:14" ht="66.75" customHeight="1">
      <c r="A55" s="61" t="s">
        <v>180</v>
      </c>
      <c r="B55" s="44" t="s">
        <v>181</v>
      </c>
      <c r="C55" s="6" t="s">
        <v>71</v>
      </c>
      <c r="D55" s="32">
        <f t="shared" si="1"/>
        <v>47.865</v>
      </c>
      <c r="E55" s="32">
        <v>0</v>
      </c>
      <c r="F55" s="32">
        <v>0</v>
      </c>
      <c r="G55" s="32">
        <v>0</v>
      </c>
      <c r="H55" s="32">
        <v>0</v>
      </c>
      <c r="I55" s="32">
        <v>47.865</v>
      </c>
      <c r="J55" s="32">
        <v>0</v>
      </c>
      <c r="K55" s="44" t="s">
        <v>32</v>
      </c>
      <c r="L55" s="198"/>
      <c r="M55" s="9"/>
      <c r="N55" s="1"/>
    </row>
    <row r="56" spans="1:14" ht="91.5" customHeight="1">
      <c r="A56" s="61" t="s">
        <v>213</v>
      </c>
      <c r="B56" s="44" t="s">
        <v>296</v>
      </c>
      <c r="C56" s="44" t="s">
        <v>72</v>
      </c>
      <c r="D56" s="32">
        <f aca="true" t="shared" si="2" ref="D56:D63">I56</f>
        <v>90.164</v>
      </c>
      <c r="E56" s="32">
        <v>0</v>
      </c>
      <c r="F56" s="32">
        <v>0</v>
      </c>
      <c r="G56" s="32">
        <v>0</v>
      </c>
      <c r="H56" s="32">
        <v>0</v>
      </c>
      <c r="I56" s="32">
        <v>90.164</v>
      </c>
      <c r="J56" s="32">
        <v>0</v>
      </c>
      <c r="K56" s="153" t="s">
        <v>31</v>
      </c>
      <c r="L56" s="198"/>
      <c r="M56" s="9"/>
      <c r="N56" s="1"/>
    </row>
    <row r="57" spans="1:14" ht="79.5" customHeight="1">
      <c r="A57" s="61" t="s">
        <v>237</v>
      </c>
      <c r="B57" s="44" t="s">
        <v>297</v>
      </c>
      <c r="C57" s="44" t="s">
        <v>72</v>
      </c>
      <c r="D57" s="32">
        <f t="shared" si="2"/>
        <v>330.923</v>
      </c>
      <c r="E57" s="32">
        <v>0</v>
      </c>
      <c r="F57" s="32">
        <v>0</v>
      </c>
      <c r="G57" s="32">
        <v>0</v>
      </c>
      <c r="H57" s="32">
        <v>0</v>
      </c>
      <c r="I57" s="32">
        <v>330.923</v>
      </c>
      <c r="J57" s="32">
        <v>0</v>
      </c>
      <c r="K57" s="153"/>
      <c r="L57" s="198"/>
      <c r="M57" s="9"/>
      <c r="N57" s="1"/>
    </row>
    <row r="58" spans="1:14" ht="36" customHeight="1">
      <c r="A58" s="155" t="s">
        <v>238</v>
      </c>
      <c r="B58" s="198" t="s">
        <v>298</v>
      </c>
      <c r="C58" s="44" t="s">
        <v>72</v>
      </c>
      <c r="D58" s="32">
        <f t="shared" si="2"/>
        <v>245</v>
      </c>
      <c r="E58" s="32">
        <v>0</v>
      </c>
      <c r="F58" s="32">
        <v>0</v>
      </c>
      <c r="G58" s="32">
        <v>0</v>
      </c>
      <c r="H58" s="32">
        <v>0</v>
      </c>
      <c r="I58" s="32">
        <v>245</v>
      </c>
      <c r="J58" s="32">
        <v>0</v>
      </c>
      <c r="K58" s="153" t="s">
        <v>32</v>
      </c>
      <c r="L58" s="198"/>
      <c r="M58" s="9"/>
      <c r="N58" s="1"/>
    </row>
    <row r="59" spans="1:14" ht="38.25" customHeight="1">
      <c r="A59" s="155"/>
      <c r="B59" s="198"/>
      <c r="C59" s="72" t="s">
        <v>128</v>
      </c>
      <c r="D59" s="70">
        <f>I59</f>
        <v>200</v>
      </c>
      <c r="E59" s="70">
        <v>0</v>
      </c>
      <c r="F59" s="70">
        <v>0</v>
      </c>
      <c r="G59" s="70">
        <v>0</v>
      </c>
      <c r="H59" s="70">
        <v>0</v>
      </c>
      <c r="I59" s="70">
        <v>200</v>
      </c>
      <c r="J59" s="70">
        <v>0</v>
      </c>
      <c r="K59" s="153"/>
      <c r="L59" s="198"/>
      <c r="M59" s="9"/>
      <c r="N59" s="1"/>
    </row>
    <row r="60" spans="1:14" ht="24.75" customHeight="1">
      <c r="A60" s="155" t="s">
        <v>239</v>
      </c>
      <c r="B60" s="158" t="s">
        <v>244</v>
      </c>
      <c r="C60" s="44" t="s">
        <v>72</v>
      </c>
      <c r="D60" s="32">
        <f t="shared" si="2"/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153"/>
      <c r="L60" s="198"/>
      <c r="M60" s="9"/>
      <c r="N60" s="1"/>
    </row>
    <row r="61" spans="1:14" ht="24.75" customHeight="1">
      <c r="A61" s="155"/>
      <c r="B61" s="158"/>
      <c r="C61" s="72" t="s">
        <v>128</v>
      </c>
      <c r="D61" s="70">
        <f t="shared" si="2"/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153"/>
      <c r="L61" s="198"/>
      <c r="M61" s="9"/>
      <c r="N61" s="1"/>
    </row>
    <row r="62" spans="1:14" ht="72" customHeight="1">
      <c r="A62" s="61" t="s">
        <v>240</v>
      </c>
      <c r="B62" s="44" t="s">
        <v>246</v>
      </c>
      <c r="C62" s="44" t="s">
        <v>72</v>
      </c>
      <c r="D62" s="32">
        <f t="shared" si="2"/>
        <v>91.419</v>
      </c>
      <c r="E62" s="32">
        <v>0</v>
      </c>
      <c r="F62" s="32">
        <v>0</v>
      </c>
      <c r="G62" s="32">
        <v>0</v>
      </c>
      <c r="H62" s="32">
        <v>0</v>
      </c>
      <c r="I62" s="32">
        <v>91.419</v>
      </c>
      <c r="J62" s="32">
        <v>0</v>
      </c>
      <c r="K62" s="153"/>
      <c r="L62" s="198"/>
      <c r="M62" s="9"/>
      <c r="N62" s="1"/>
    </row>
    <row r="63" spans="1:14" ht="60" customHeight="1">
      <c r="A63" s="61" t="s">
        <v>241</v>
      </c>
      <c r="B63" s="44" t="s">
        <v>148</v>
      </c>
      <c r="C63" s="44" t="s">
        <v>72</v>
      </c>
      <c r="D63" s="32">
        <f t="shared" si="2"/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153" t="s">
        <v>31</v>
      </c>
      <c r="L63" s="198"/>
      <c r="M63" s="9"/>
      <c r="N63" s="1"/>
    </row>
    <row r="64" spans="1:14" ht="114" customHeight="1">
      <c r="A64" s="69" t="s">
        <v>242</v>
      </c>
      <c r="B64" s="72" t="s">
        <v>220</v>
      </c>
      <c r="C64" s="72" t="s">
        <v>128</v>
      </c>
      <c r="D64" s="70">
        <f aca="true" t="shared" si="3" ref="D64:D75">I64</f>
        <v>196.331</v>
      </c>
      <c r="E64" s="70">
        <v>0</v>
      </c>
      <c r="F64" s="70">
        <v>0</v>
      </c>
      <c r="G64" s="70">
        <v>0</v>
      </c>
      <c r="H64" s="70">
        <v>0</v>
      </c>
      <c r="I64" s="70">
        <v>196.331</v>
      </c>
      <c r="J64" s="70">
        <v>0</v>
      </c>
      <c r="K64" s="153"/>
      <c r="L64" s="198"/>
      <c r="M64" s="9"/>
      <c r="N64" s="1"/>
    </row>
    <row r="65" spans="1:14" ht="57.75" customHeight="1">
      <c r="A65" s="69" t="s">
        <v>243</v>
      </c>
      <c r="B65" s="72" t="s">
        <v>10</v>
      </c>
      <c r="C65" s="72" t="s">
        <v>128</v>
      </c>
      <c r="D65" s="70">
        <f t="shared" si="3"/>
        <v>500</v>
      </c>
      <c r="E65" s="70">
        <v>0</v>
      </c>
      <c r="F65" s="70">
        <v>0</v>
      </c>
      <c r="G65" s="70">
        <v>0</v>
      </c>
      <c r="H65" s="70">
        <v>0</v>
      </c>
      <c r="I65" s="70">
        <v>500</v>
      </c>
      <c r="J65" s="70">
        <v>0</v>
      </c>
      <c r="K65" s="153" t="s">
        <v>31</v>
      </c>
      <c r="L65" s="198" t="s">
        <v>57</v>
      </c>
      <c r="M65" s="9"/>
      <c r="N65" s="1"/>
    </row>
    <row r="66" spans="1:14" ht="69" customHeight="1">
      <c r="A66" s="69" t="s">
        <v>245</v>
      </c>
      <c r="B66" s="72" t="s">
        <v>11</v>
      </c>
      <c r="C66" s="72" t="s">
        <v>128</v>
      </c>
      <c r="D66" s="70">
        <f t="shared" si="3"/>
        <v>20.958</v>
      </c>
      <c r="E66" s="70">
        <v>0</v>
      </c>
      <c r="F66" s="70">
        <v>0</v>
      </c>
      <c r="G66" s="70">
        <v>0</v>
      </c>
      <c r="H66" s="70">
        <v>0</v>
      </c>
      <c r="I66" s="70">
        <v>20.958</v>
      </c>
      <c r="J66" s="70">
        <v>0</v>
      </c>
      <c r="K66" s="153"/>
      <c r="L66" s="198"/>
      <c r="M66" s="9"/>
      <c r="N66" s="1"/>
    </row>
    <row r="67" spans="1:14" ht="72" customHeight="1">
      <c r="A67" s="69" t="s">
        <v>12</v>
      </c>
      <c r="B67" s="72" t="s">
        <v>13</v>
      </c>
      <c r="C67" s="72" t="s">
        <v>128</v>
      </c>
      <c r="D67" s="70">
        <f t="shared" si="3"/>
        <v>350</v>
      </c>
      <c r="E67" s="70">
        <v>0</v>
      </c>
      <c r="F67" s="70">
        <v>0</v>
      </c>
      <c r="G67" s="70">
        <v>0</v>
      </c>
      <c r="H67" s="70">
        <v>0</v>
      </c>
      <c r="I67" s="70">
        <v>350</v>
      </c>
      <c r="J67" s="70">
        <v>0</v>
      </c>
      <c r="K67" s="153"/>
      <c r="L67" s="198"/>
      <c r="M67" s="9"/>
      <c r="N67" s="1"/>
    </row>
    <row r="68" spans="1:14" ht="83.25" customHeight="1">
      <c r="A68" s="69" t="s">
        <v>313</v>
      </c>
      <c r="B68" s="72" t="s">
        <v>230</v>
      </c>
      <c r="C68" s="72" t="s">
        <v>128</v>
      </c>
      <c r="D68" s="70">
        <f>I68</f>
        <v>2000</v>
      </c>
      <c r="E68" s="70">
        <v>0</v>
      </c>
      <c r="F68" s="70">
        <v>0</v>
      </c>
      <c r="G68" s="70">
        <v>0</v>
      </c>
      <c r="H68" s="70">
        <v>0</v>
      </c>
      <c r="I68" s="70">
        <v>2000</v>
      </c>
      <c r="J68" s="70">
        <v>0</v>
      </c>
      <c r="K68" s="198" t="s">
        <v>32</v>
      </c>
      <c r="L68" s="198"/>
      <c r="M68" s="9"/>
      <c r="N68" s="1"/>
    </row>
    <row r="69" spans="1:14" ht="72" customHeight="1">
      <c r="A69" s="69" t="s">
        <v>316</v>
      </c>
      <c r="B69" s="72" t="s">
        <v>314</v>
      </c>
      <c r="C69" s="72" t="s">
        <v>128</v>
      </c>
      <c r="D69" s="70">
        <f t="shared" si="3"/>
        <v>35</v>
      </c>
      <c r="E69" s="70">
        <v>0</v>
      </c>
      <c r="F69" s="70">
        <v>0</v>
      </c>
      <c r="G69" s="70">
        <v>0</v>
      </c>
      <c r="H69" s="70">
        <v>0</v>
      </c>
      <c r="I69" s="70">
        <v>35</v>
      </c>
      <c r="J69" s="70">
        <v>0</v>
      </c>
      <c r="K69" s="198"/>
      <c r="L69" s="198"/>
      <c r="M69" s="9"/>
      <c r="N69" s="1"/>
    </row>
    <row r="70" spans="1:14" ht="60" customHeight="1">
      <c r="A70" s="69" t="s">
        <v>317</v>
      </c>
      <c r="B70" s="72" t="s">
        <v>315</v>
      </c>
      <c r="C70" s="72" t="s">
        <v>128</v>
      </c>
      <c r="D70" s="70">
        <f t="shared" si="3"/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198"/>
      <c r="L70" s="198"/>
      <c r="M70" s="9"/>
      <c r="N70" s="1"/>
    </row>
    <row r="71" spans="1:14" ht="72" customHeight="1">
      <c r="A71" s="69" t="s">
        <v>319</v>
      </c>
      <c r="B71" s="72" t="s">
        <v>318</v>
      </c>
      <c r="C71" s="72" t="s">
        <v>128</v>
      </c>
      <c r="D71" s="70">
        <f t="shared" si="3"/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198"/>
      <c r="L71" s="198"/>
      <c r="M71" s="9"/>
      <c r="N71" s="1"/>
    </row>
    <row r="72" spans="1:14" ht="108.75" customHeight="1">
      <c r="A72" s="69" t="s">
        <v>320</v>
      </c>
      <c r="B72" s="72" t="s">
        <v>231</v>
      </c>
      <c r="C72" s="72" t="s">
        <v>128</v>
      </c>
      <c r="D72" s="70">
        <f t="shared" si="3"/>
        <v>237.194</v>
      </c>
      <c r="E72" s="70">
        <v>0</v>
      </c>
      <c r="F72" s="70">
        <v>0</v>
      </c>
      <c r="G72" s="70">
        <v>0</v>
      </c>
      <c r="H72" s="70">
        <v>0</v>
      </c>
      <c r="I72" s="70">
        <v>237.194</v>
      </c>
      <c r="J72" s="70">
        <v>0</v>
      </c>
      <c r="K72" s="198"/>
      <c r="L72" s="198"/>
      <c r="M72" s="9"/>
      <c r="N72" s="1"/>
    </row>
    <row r="73" spans="1:14" ht="83.25" customHeight="1">
      <c r="A73" s="69" t="s">
        <v>321</v>
      </c>
      <c r="B73" s="72" t="s">
        <v>323</v>
      </c>
      <c r="C73" s="72" t="s">
        <v>128</v>
      </c>
      <c r="D73" s="70">
        <f t="shared" si="3"/>
        <v>600</v>
      </c>
      <c r="E73" s="70">
        <v>0</v>
      </c>
      <c r="F73" s="70">
        <v>0</v>
      </c>
      <c r="G73" s="70">
        <v>0</v>
      </c>
      <c r="H73" s="70">
        <v>0</v>
      </c>
      <c r="I73" s="70">
        <v>600</v>
      </c>
      <c r="J73" s="70">
        <v>0</v>
      </c>
      <c r="K73" s="198"/>
      <c r="L73" s="198"/>
      <c r="M73" s="9"/>
      <c r="N73" s="1"/>
    </row>
    <row r="74" spans="1:14" ht="83.25" customHeight="1">
      <c r="A74" s="69" t="s">
        <v>324</v>
      </c>
      <c r="B74" s="72" t="s">
        <v>325</v>
      </c>
      <c r="C74" s="72" t="s">
        <v>128</v>
      </c>
      <c r="D74" s="70">
        <f t="shared" si="3"/>
        <v>41.955</v>
      </c>
      <c r="E74" s="70">
        <v>0</v>
      </c>
      <c r="F74" s="70">
        <v>0</v>
      </c>
      <c r="G74" s="70">
        <v>0</v>
      </c>
      <c r="H74" s="70">
        <v>0</v>
      </c>
      <c r="I74" s="70">
        <v>41.955</v>
      </c>
      <c r="J74" s="70">
        <v>0</v>
      </c>
      <c r="K74" s="198" t="s">
        <v>32</v>
      </c>
      <c r="L74" s="198" t="s">
        <v>57</v>
      </c>
      <c r="M74" s="9"/>
      <c r="N74" s="1"/>
    </row>
    <row r="75" spans="1:14" ht="72" customHeight="1">
      <c r="A75" s="69" t="s">
        <v>233</v>
      </c>
      <c r="B75" s="72" t="s">
        <v>322</v>
      </c>
      <c r="C75" s="72" t="s">
        <v>128</v>
      </c>
      <c r="D75" s="70">
        <f t="shared" si="3"/>
        <v>146.63552</v>
      </c>
      <c r="E75" s="70">
        <v>0</v>
      </c>
      <c r="F75" s="70">
        <v>0</v>
      </c>
      <c r="G75" s="70">
        <v>0</v>
      </c>
      <c r="H75" s="70">
        <v>0</v>
      </c>
      <c r="I75" s="70">
        <f>334.112-187.47648</f>
        <v>146.63552</v>
      </c>
      <c r="J75" s="70">
        <v>0</v>
      </c>
      <c r="K75" s="198"/>
      <c r="L75" s="198"/>
      <c r="M75" s="9"/>
      <c r="N75" s="1"/>
    </row>
    <row r="76" spans="1:14" ht="22.5" customHeight="1">
      <c r="A76" s="48" t="s">
        <v>74</v>
      </c>
      <c r="B76" s="148" t="s">
        <v>75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9"/>
      <c r="N76" s="1"/>
    </row>
    <row r="77" spans="1:14" ht="19.5" customHeight="1">
      <c r="A77" s="170" t="s">
        <v>46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9"/>
      <c r="N77" s="1"/>
    </row>
    <row r="78" spans="1:14" ht="19.5" customHeight="1">
      <c r="A78" s="170" t="s">
        <v>76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9"/>
      <c r="N78" s="1"/>
    </row>
    <row r="79" spans="1:14" ht="19.5" customHeight="1">
      <c r="A79" s="175" t="s">
        <v>68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9"/>
      <c r="N79" s="1"/>
    </row>
    <row r="80" spans="1:14" ht="59.25" customHeight="1">
      <c r="A80" s="64" t="s">
        <v>77</v>
      </c>
      <c r="B80" s="65" t="s">
        <v>212</v>
      </c>
      <c r="C80" s="19" t="s">
        <v>70</v>
      </c>
      <c r="D80" s="41">
        <f>D81+D91+D92</f>
        <v>2081.581</v>
      </c>
      <c r="E80" s="41">
        <f>E81+E91</f>
        <v>0</v>
      </c>
      <c r="F80" s="41">
        <f>F81+F91</f>
        <v>0</v>
      </c>
      <c r="G80" s="41">
        <f>G81+G91</f>
        <v>0</v>
      </c>
      <c r="H80" s="41">
        <f>H81+H91</f>
        <v>0</v>
      </c>
      <c r="I80" s="41">
        <f>I81+I91+I92</f>
        <v>2081.581</v>
      </c>
      <c r="J80" s="41">
        <f>J81+J91</f>
        <v>0</v>
      </c>
      <c r="K80" s="44" t="s">
        <v>210</v>
      </c>
      <c r="L80" s="198" t="s">
        <v>57</v>
      </c>
      <c r="M80" s="9"/>
      <c r="N80" s="1"/>
    </row>
    <row r="81" spans="1:14" ht="87" customHeight="1">
      <c r="A81" s="63" t="s">
        <v>88</v>
      </c>
      <c r="B81" s="62" t="s">
        <v>98</v>
      </c>
      <c r="C81" s="10" t="s">
        <v>70</v>
      </c>
      <c r="D81" s="32">
        <f aca="true" t="shared" si="4" ref="D81:D92">I81</f>
        <v>1382.807</v>
      </c>
      <c r="E81" s="32">
        <v>0</v>
      </c>
      <c r="F81" s="32">
        <v>0</v>
      </c>
      <c r="G81" s="32">
        <v>0</v>
      </c>
      <c r="H81" s="32">
        <v>0</v>
      </c>
      <c r="I81" s="32">
        <f>I82+I83+I84+I85+I86+I87+I88+I89+I90</f>
        <v>1382.807</v>
      </c>
      <c r="J81" s="50">
        <v>0</v>
      </c>
      <c r="K81" s="198" t="s">
        <v>60</v>
      </c>
      <c r="L81" s="198"/>
      <c r="M81" s="9"/>
      <c r="N81" s="1"/>
    </row>
    <row r="82" spans="1:14" ht="53.25" customHeight="1">
      <c r="A82" s="63" t="s">
        <v>192</v>
      </c>
      <c r="B82" s="62" t="s">
        <v>99</v>
      </c>
      <c r="C82" s="10" t="s">
        <v>70</v>
      </c>
      <c r="D82" s="32">
        <f t="shared" si="4"/>
        <v>392.796</v>
      </c>
      <c r="E82" s="32">
        <v>0</v>
      </c>
      <c r="F82" s="32">
        <v>0</v>
      </c>
      <c r="G82" s="32">
        <v>0</v>
      </c>
      <c r="H82" s="32">
        <v>0</v>
      </c>
      <c r="I82" s="32">
        <v>392.796</v>
      </c>
      <c r="J82" s="50">
        <v>0</v>
      </c>
      <c r="K82" s="198"/>
      <c r="L82" s="198"/>
      <c r="M82" s="9"/>
      <c r="N82" s="1"/>
    </row>
    <row r="83" spans="1:14" ht="60" customHeight="1">
      <c r="A83" s="63" t="s">
        <v>193</v>
      </c>
      <c r="B83" s="62" t="s">
        <v>100</v>
      </c>
      <c r="C83" s="10" t="s">
        <v>70</v>
      </c>
      <c r="D83" s="32">
        <f t="shared" si="4"/>
        <v>85.749</v>
      </c>
      <c r="E83" s="32">
        <v>0</v>
      </c>
      <c r="F83" s="32">
        <v>0</v>
      </c>
      <c r="G83" s="32">
        <v>0</v>
      </c>
      <c r="H83" s="32">
        <v>0</v>
      </c>
      <c r="I83" s="32">
        <v>85.749</v>
      </c>
      <c r="J83" s="32">
        <v>0</v>
      </c>
      <c r="K83" s="198"/>
      <c r="L83" s="198"/>
      <c r="M83" s="9"/>
      <c r="N83" s="1"/>
    </row>
    <row r="84" spans="1:14" ht="69.75" customHeight="1">
      <c r="A84" s="63" t="s">
        <v>194</v>
      </c>
      <c r="B84" s="44" t="s">
        <v>101</v>
      </c>
      <c r="C84" s="10" t="s">
        <v>70</v>
      </c>
      <c r="D84" s="32">
        <f t="shared" si="4"/>
        <v>250.29</v>
      </c>
      <c r="E84" s="32">
        <v>0</v>
      </c>
      <c r="F84" s="32">
        <v>0</v>
      </c>
      <c r="G84" s="32">
        <v>0</v>
      </c>
      <c r="H84" s="32">
        <v>0</v>
      </c>
      <c r="I84" s="32">
        <v>250.29</v>
      </c>
      <c r="J84" s="32">
        <v>0</v>
      </c>
      <c r="K84" s="198"/>
      <c r="L84" s="198"/>
      <c r="M84" s="9"/>
      <c r="N84" s="1"/>
    </row>
    <row r="85" spans="1:14" ht="48" customHeight="1">
      <c r="A85" s="63" t="s">
        <v>195</v>
      </c>
      <c r="B85" s="44" t="s">
        <v>102</v>
      </c>
      <c r="C85" s="10" t="s">
        <v>70</v>
      </c>
      <c r="D85" s="32">
        <f t="shared" si="4"/>
        <v>295.733</v>
      </c>
      <c r="E85" s="34">
        <v>0</v>
      </c>
      <c r="F85" s="32">
        <v>0</v>
      </c>
      <c r="G85" s="32">
        <v>0</v>
      </c>
      <c r="H85" s="32">
        <v>0</v>
      </c>
      <c r="I85" s="32">
        <v>295.733</v>
      </c>
      <c r="J85" s="34">
        <v>0</v>
      </c>
      <c r="K85" s="198"/>
      <c r="L85" s="198"/>
      <c r="M85" s="9"/>
      <c r="N85" s="1"/>
    </row>
    <row r="86" spans="1:14" ht="54" customHeight="1">
      <c r="A86" s="63" t="s">
        <v>196</v>
      </c>
      <c r="B86" s="44" t="s">
        <v>103</v>
      </c>
      <c r="C86" s="10" t="s">
        <v>70</v>
      </c>
      <c r="D86" s="32">
        <f t="shared" si="4"/>
        <v>66.707</v>
      </c>
      <c r="E86" s="34">
        <v>0</v>
      </c>
      <c r="F86" s="32">
        <v>0</v>
      </c>
      <c r="G86" s="32">
        <v>0</v>
      </c>
      <c r="H86" s="32">
        <v>0</v>
      </c>
      <c r="I86" s="32">
        <v>66.707</v>
      </c>
      <c r="J86" s="34">
        <v>0</v>
      </c>
      <c r="K86" s="198"/>
      <c r="L86" s="198"/>
      <c r="M86" s="9"/>
      <c r="N86" s="1"/>
    </row>
    <row r="87" spans="1:14" ht="43.5" customHeight="1">
      <c r="A87" s="63" t="s">
        <v>197</v>
      </c>
      <c r="B87" s="44" t="s">
        <v>104</v>
      </c>
      <c r="C87" s="10" t="s">
        <v>70</v>
      </c>
      <c r="D87" s="32">
        <f t="shared" si="4"/>
        <v>99.856</v>
      </c>
      <c r="E87" s="34">
        <v>0</v>
      </c>
      <c r="F87" s="32">
        <v>0</v>
      </c>
      <c r="G87" s="32">
        <v>0</v>
      </c>
      <c r="H87" s="32">
        <v>0</v>
      </c>
      <c r="I87" s="32">
        <v>99.856</v>
      </c>
      <c r="J87" s="34">
        <v>0</v>
      </c>
      <c r="K87" s="198"/>
      <c r="L87" s="198"/>
      <c r="M87" s="9"/>
      <c r="N87" s="1"/>
    </row>
    <row r="88" spans="1:14" ht="60" customHeight="1">
      <c r="A88" s="63" t="s">
        <v>198</v>
      </c>
      <c r="B88" s="44" t="s">
        <v>105</v>
      </c>
      <c r="C88" s="10" t="s">
        <v>70</v>
      </c>
      <c r="D88" s="32">
        <f t="shared" si="4"/>
        <v>142.097</v>
      </c>
      <c r="E88" s="34">
        <v>0</v>
      </c>
      <c r="F88" s="32">
        <v>0</v>
      </c>
      <c r="G88" s="32">
        <v>0</v>
      </c>
      <c r="H88" s="32">
        <v>0</v>
      </c>
      <c r="I88" s="32">
        <v>142.097</v>
      </c>
      <c r="J88" s="34">
        <v>0</v>
      </c>
      <c r="K88" s="198" t="s">
        <v>60</v>
      </c>
      <c r="L88" s="198" t="s">
        <v>57</v>
      </c>
      <c r="M88" s="9"/>
      <c r="N88" s="1"/>
    </row>
    <row r="89" spans="1:14" ht="69.75" customHeight="1">
      <c r="A89" s="63" t="s">
        <v>199</v>
      </c>
      <c r="B89" s="44" t="s">
        <v>106</v>
      </c>
      <c r="C89" s="10" t="s">
        <v>70</v>
      </c>
      <c r="D89" s="32">
        <f t="shared" si="4"/>
        <v>9.153</v>
      </c>
      <c r="E89" s="34">
        <v>0</v>
      </c>
      <c r="F89" s="32">
        <v>0</v>
      </c>
      <c r="G89" s="32">
        <v>0</v>
      </c>
      <c r="H89" s="32">
        <v>0</v>
      </c>
      <c r="I89" s="32">
        <v>9.153</v>
      </c>
      <c r="J89" s="34">
        <v>0</v>
      </c>
      <c r="K89" s="198"/>
      <c r="L89" s="198"/>
      <c r="M89" s="9"/>
      <c r="N89" s="1"/>
    </row>
    <row r="90" spans="1:14" ht="60" customHeight="1">
      <c r="A90" s="63" t="s">
        <v>200</v>
      </c>
      <c r="B90" s="44" t="s">
        <v>107</v>
      </c>
      <c r="C90" s="10" t="s">
        <v>70</v>
      </c>
      <c r="D90" s="32">
        <f t="shared" si="4"/>
        <v>40.426</v>
      </c>
      <c r="E90" s="34">
        <v>0</v>
      </c>
      <c r="F90" s="32">
        <v>0</v>
      </c>
      <c r="G90" s="32">
        <v>0</v>
      </c>
      <c r="H90" s="32">
        <v>0</v>
      </c>
      <c r="I90" s="32">
        <v>40.426</v>
      </c>
      <c r="J90" s="34">
        <v>0</v>
      </c>
      <c r="K90" s="198"/>
      <c r="L90" s="198"/>
      <c r="M90" s="9"/>
      <c r="N90" s="1"/>
    </row>
    <row r="91" spans="1:14" ht="72" customHeight="1">
      <c r="A91" s="63" t="s">
        <v>89</v>
      </c>
      <c r="B91" s="44" t="s">
        <v>108</v>
      </c>
      <c r="C91" s="10" t="s">
        <v>70</v>
      </c>
      <c r="D91" s="32">
        <f t="shared" si="4"/>
        <v>240.371</v>
      </c>
      <c r="E91" s="34">
        <v>0</v>
      </c>
      <c r="F91" s="32">
        <v>0</v>
      </c>
      <c r="G91" s="32">
        <v>0</v>
      </c>
      <c r="H91" s="32">
        <v>0</v>
      </c>
      <c r="I91" s="32">
        <v>240.371</v>
      </c>
      <c r="J91" s="34">
        <v>0</v>
      </c>
      <c r="K91" s="10" t="s">
        <v>32</v>
      </c>
      <c r="L91" s="198"/>
      <c r="M91" s="9"/>
      <c r="N91" s="1"/>
    </row>
    <row r="92" spans="1:14" ht="90.75" customHeight="1">
      <c r="A92" s="63" t="s">
        <v>90</v>
      </c>
      <c r="B92" s="44" t="s">
        <v>112</v>
      </c>
      <c r="C92" s="10" t="s">
        <v>70</v>
      </c>
      <c r="D92" s="32">
        <f t="shared" si="4"/>
        <v>458.403</v>
      </c>
      <c r="E92" s="34">
        <v>0</v>
      </c>
      <c r="F92" s="32">
        <v>0</v>
      </c>
      <c r="G92" s="32">
        <v>0</v>
      </c>
      <c r="H92" s="32">
        <v>0</v>
      </c>
      <c r="I92" s="32">
        <v>458.403</v>
      </c>
      <c r="J92" s="34">
        <v>0</v>
      </c>
      <c r="K92" s="198" t="s">
        <v>60</v>
      </c>
      <c r="L92" s="198"/>
      <c r="M92" s="9"/>
      <c r="N92" s="1"/>
    </row>
    <row r="93" spans="1:14" ht="59.25" customHeight="1">
      <c r="A93" s="63" t="s">
        <v>78</v>
      </c>
      <c r="B93" s="65" t="s">
        <v>212</v>
      </c>
      <c r="C93" s="22" t="s">
        <v>71</v>
      </c>
      <c r="D93" s="36">
        <f aca="true" t="shared" si="5" ref="D93:J93">D94+D97+D101</f>
        <v>3504.86018</v>
      </c>
      <c r="E93" s="36">
        <f t="shared" si="5"/>
        <v>0</v>
      </c>
      <c r="F93" s="36">
        <f t="shared" si="5"/>
        <v>0</v>
      </c>
      <c r="G93" s="36">
        <f t="shared" si="5"/>
        <v>0</v>
      </c>
      <c r="H93" s="36">
        <f t="shared" si="5"/>
        <v>0</v>
      </c>
      <c r="I93" s="36">
        <f t="shared" si="5"/>
        <v>3504.86018</v>
      </c>
      <c r="J93" s="36">
        <f t="shared" si="5"/>
        <v>0</v>
      </c>
      <c r="K93" s="198"/>
      <c r="L93" s="198"/>
      <c r="M93" s="9"/>
      <c r="N93" s="1"/>
    </row>
    <row r="94" spans="1:14" ht="66.75" customHeight="1">
      <c r="A94" s="63" t="s">
        <v>201</v>
      </c>
      <c r="B94" s="44" t="s">
        <v>157</v>
      </c>
      <c r="C94" s="44" t="s">
        <v>71</v>
      </c>
      <c r="D94" s="32">
        <f>D95+D96</f>
        <v>1934.478</v>
      </c>
      <c r="E94" s="32">
        <v>0</v>
      </c>
      <c r="F94" s="32">
        <v>0</v>
      </c>
      <c r="G94" s="32">
        <v>0</v>
      </c>
      <c r="H94" s="32">
        <v>0</v>
      </c>
      <c r="I94" s="32">
        <f>I95+I96</f>
        <v>1934.478</v>
      </c>
      <c r="J94" s="32">
        <v>0</v>
      </c>
      <c r="K94" s="198"/>
      <c r="L94" s="198"/>
      <c r="M94" s="9"/>
      <c r="N94" s="1"/>
    </row>
    <row r="95" spans="1:14" ht="68.25" customHeight="1">
      <c r="A95" s="63" t="s">
        <v>204</v>
      </c>
      <c r="B95" s="44" t="s">
        <v>149</v>
      </c>
      <c r="C95" s="44" t="s">
        <v>71</v>
      </c>
      <c r="D95" s="32">
        <f>I95</f>
        <v>551.694</v>
      </c>
      <c r="E95" s="52">
        <v>0</v>
      </c>
      <c r="F95" s="32">
        <v>0</v>
      </c>
      <c r="G95" s="32">
        <v>0</v>
      </c>
      <c r="H95" s="32">
        <v>0</v>
      </c>
      <c r="I95" s="32">
        <v>551.694</v>
      </c>
      <c r="J95" s="52">
        <v>0</v>
      </c>
      <c r="K95" s="198"/>
      <c r="L95" s="198"/>
      <c r="M95" s="9"/>
      <c r="N95" s="1"/>
    </row>
    <row r="96" spans="1:14" ht="80.25" customHeight="1">
      <c r="A96" s="63" t="s">
        <v>205</v>
      </c>
      <c r="B96" s="44" t="s">
        <v>147</v>
      </c>
      <c r="C96" s="44" t="s">
        <v>71</v>
      </c>
      <c r="D96" s="32">
        <f>I96</f>
        <v>1382.784</v>
      </c>
      <c r="E96" s="52">
        <v>0</v>
      </c>
      <c r="F96" s="32">
        <v>0</v>
      </c>
      <c r="G96" s="32">
        <v>0</v>
      </c>
      <c r="H96" s="32">
        <v>0</v>
      </c>
      <c r="I96" s="32">
        <v>1382.784</v>
      </c>
      <c r="J96" s="52">
        <v>0</v>
      </c>
      <c r="K96" s="198"/>
      <c r="L96" s="198"/>
      <c r="M96" s="9"/>
      <c r="N96" s="1"/>
    </row>
    <row r="97" spans="1:14" ht="66.75" customHeight="1">
      <c r="A97" s="63" t="s">
        <v>202</v>
      </c>
      <c r="B97" s="44" t="s">
        <v>175</v>
      </c>
      <c r="C97" s="44" t="s">
        <v>71</v>
      </c>
      <c r="D97" s="32">
        <f>D98+D99+D100</f>
        <v>1363.11418</v>
      </c>
      <c r="E97" s="52">
        <v>0</v>
      </c>
      <c r="F97" s="32">
        <v>0</v>
      </c>
      <c r="G97" s="32">
        <v>0</v>
      </c>
      <c r="H97" s="32">
        <v>0</v>
      </c>
      <c r="I97" s="32">
        <f>I98+I99+I100</f>
        <v>1363.11418</v>
      </c>
      <c r="J97" s="52">
        <v>0</v>
      </c>
      <c r="K97" s="198"/>
      <c r="L97" s="198"/>
      <c r="M97" s="9"/>
      <c r="N97" s="1"/>
    </row>
    <row r="98" spans="1:14" ht="76.5" customHeight="1">
      <c r="A98" s="63" t="s">
        <v>206</v>
      </c>
      <c r="B98" s="44" t="s">
        <v>176</v>
      </c>
      <c r="C98" s="44" t="s">
        <v>71</v>
      </c>
      <c r="D98" s="32">
        <f>I98</f>
        <v>346.90675</v>
      </c>
      <c r="E98" s="32">
        <v>0</v>
      </c>
      <c r="F98" s="32">
        <v>0</v>
      </c>
      <c r="G98" s="32">
        <v>0</v>
      </c>
      <c r="H98" s="32">
        <v>0</v>
      </c>
      <c r="I98" s="32">
        <v>346.90675</v>
      </c>
      <c r="J98" s="32">
        <v>0</v>
      </c>
      <c r="K98" s="198" t="s">
        <v>60</v>
      </c>
      <c r="L98" s="198" t="s">
        <v>57</v>
      </c>
      <c r="M98" s="9"/>
      <c r="N98" s="1"/>
    </row>
    <row r="99" spans="1:14" ht="88.5" customHeight="1">
      <c r="A99" s="63" t="s">
        <v>207</v>
      </c>
      <c r="B99" s="44" t="s">
        <v>177</v>
      </c>
      <c r="C99" s="44" t="s">
        <v>71</v>
      </c>
      <c r="D99" s="32">
        <f>I99</f>
        <v>760.78894</v>
      </c>
      <c r="E99" s="32">
        <v>0</v>
      </c>
      <c r="F99" s="32">
        <v>0</v>
      </c>
      <c r="G99" s="32">
        <v>0</v>
      </c>
      <c r="H99" s="32">
        <v>0</v>
      </c>
      <c r="I99" s="32">
        <v>760.78894</v>
      </c>
      <c r="J99" s="32">
        <v>0</v>
      </c>
      <c r="K99" s="198"/>
      <c r="L99" s="198"/>
      <c r="M99" s="9"/>
      <c r="N99" s="1"/>
    </row>
    <row r="100" spans="1:14" ht="85.5" customHeight="1">
      <c r="A100" s="63" t="s">
        <v>208</v>
      </c>
      <c r="B100" s="44" t="s">
        <v>178</v>
      </c>
      <c r="C100" s="44" t="s">
        <v>71</v>
      </c>
      <c r="D100" s="32">
        <f>I100</f>
        <v>255.41849</v>
      </c>
      <c r="E100" s="32">
        <v>0</v>
      </c>
      <c r="F100" s="32">
        <v>0</v>
      </c>
      <c r="G100" s="32">
        <v>0</v>
      </c>
      <c r="H100" s="32">
        <v>0</v>
      </c>
      <c r="I100" s="32">
        <v>255.41849</v>
      </c>
      <c r="J100" s="32">
        <v>0</v>
      </c>
      <c r="K100" s="198"/>
      <c r="L100" s="198"/>
      <c r="M100" s="9"/>
      <c r="N100" s="1"/>
    </row>
    <row r="101" spans="1:14" ht="86.25" customHeight="1">
      <c r="A101" s="63" t="s">
        <v>203</v>
      </c>
      <c r="B101" s="44" t="s">
        <v>182</v>
      </c>
      <c r="C101" s="44" t="s">
        <v>71</v>
      </c>
      <c r="D101" s="32">
        <f>I101</f>
        <v>207.268</v>
      </c>
      <c r="E101" s="32">
        <v>0</v>
      </c>
      <c r="F101" s="32">
        <v>0</v>
      </c>
      <c r="G101" s="32">
        <v>0</v>
      </c>
      <c r="H101" s="32">
        <v>0</v>
      </c>
      <c r="I101" s="32">
        <v>207.268</v>
      </c>
      <c r="J101" s="32">
        <v>0</v>
      </c>
      <c r="K101" s="198"/>
      <c r="L101" s="198"/>
      <c r="M101" s="9"/>
      <c r="N101" s="1"/>
    </row>
    <row r="102" spans="1:14" ht="75" customHeight="1">
      <c r="A102" s="48" t="s">
        <v>111</v>
      </c>
      <c r="B102" s="86" t="s">
        <v>260</v>
      </c>
      <c r="C102" s="22" t="s">
        <v>72</v>
      </c>
      <c r="D102" s="36">
        <f>D103+D107+D111+D112+D115</f>
        <v>3531.1666099999998</v>
      </c>
      <c r="E102" s="36">
        <f>E104+E105+E106+E108+E109+E110+E111</f>
        <v>0</v>
      </c>
      <c r="F102" s="36">
        <f>F104+F105+F106+F108+F109+F110+F111</f>
        <v>0</v>
      </c>
      <c r="G102" s="36">
        <f>G104+G105+G106+G108+G109+G110+G111</f>
        <v>0</v>
      </c>
      <c r="H102" s="36">
        <f>H104+H105+H106+H108+H109+H110+H111</f>
        <v>0</v>
      </c>
      <c r="I102" s="36">
        <f>I103+I107+I111+I112+I115</f>
        <v>3531.1666099999998</v>
      </c>
      <c r="J102" s="36">
        <f>J104+J105+J106+J108+J109+J110+J111</f>
        <v>0</v>
      </c>
      <c r="K102" s="198"/>
      <c r="L102" s="198"/>
      <c r="M102" s="9"/>
      <c r="N102" s="1"/>
    </row>
    <row r="103" spans="1:14" ht="142.5" customHeight="1">
      <c r="A103" s="63" t="s">
        <v>247</v>
      </c>
      <c r="B103" s="90" t="s">
        <v>248</v>
      </c>
      <c r="C103" s="10">
        <v>2019</v>
      </c>
      <c r="D103" s="32">
        <f aca="true" t="shared" si="6" ref="D103:J103">D104+D105+D106</f>
        <v>939.104</v>
      </c>
      <c r="E103" s="32">
        <f t="shared" si="6"/>
        <v>0</v>
      </c>
      <c r="F103" s="32">
        <f t="shared" si="6"/>
        <v>0</v>
      </c>
      <c r="G103" s="32">
        <f t="shared" si="6"/>
        <v>0</v>
      </c>
      <c r="H103" s="32">
        <f t="shared" si="6"/>
        <v>0</v>
      </c>
      <c r="I103" s="32">
        <f t="shared" si="6"/>
        <v>939.104</v>
      </c>
      <c r="J103" s="32">
        <f t="shared" si="6"/>
        <v>0</v>
      </c>
      <c r="K103" s="198"/>
      <c r="L103" s="198"/>
      <c r="M103" s="9"/>
      <c r="N103" s="1"/>
    </row>
    <row r="104" spans="1:14" ht="84" customHeight="1">
      <c r="A104" s="63" t="s">
        <v>249</v>
      </c>
      <c r="B104" s="86" t="s">
        <v>250</v>
      </c>
      <c r="C104" s="10" t="s">
        <v>72</v>
      </c>
      <c r="D104" s="32">
        <f>I104</f>
        <v>671.322</v>
      </c>
      <c r="E104" s="32">
        <v>0</v>
      </c>
      <c r="F104" s="32">
        <v>0</v>
      </c>
      <c r="G104" s="32">
        <v>0</v>
      </c>
      <c r="H104" s="32">
        <v>0</v>
      </c>
      <c r="I104" s="32">
        <v>671.322</v>
      </c>
      <c r="J104" s="32">
        <v>0</v>
      </c>
      <c r="K104" s="198"/>
      <c r="L104" s="198"/>
      <c r="M104" s="9"/>
      <c r="N104" s="1"/>
    </row>
    <row r="105" spans="1:14" ht="75" customHeight="1">
      <c r="A105" s="63" t="s">
        <v>251</v>
      </c>
      <c r="B105" s="86" t="s">
        <v>252</v>
      </c>
      <c r="C105" s="10" t="s">
        <v>72</v>
      </c>
      <c r="D105" s="32">
        <f>I105</f>
        <v>56.436</v>
      </c>
      <c r="E105" s="32">
        <v>0</v>
      </c>
      <c r="F105" s="32">
        <v>0</v>
      </c>
      <c r="G105" s="32">
        <v>0</v>
      </c>
      <c r="H105" s="32">
        <v>0</v>
      </c>
      <c r="I105" s="32">
        <v>56.436</v>
      </c>
      <c r="J105" s="32">
        <v>0</v>
      </c>
      <c r="K105" s="198"/>
      <c r="L105" s="198"/>
      <c r="M105" s="9"/>
      <c r="N105" s="1"/>
    </row>
    <row r="106" spans="1:14" ht="77.25" customHeight="1">
      <c r="A106" s="63" t="s">
        <v>253</v>
      </c>
      <c r="B106" s="86" t="s">
        <v>254</v>
      </c>
      <c r="C106" s="10" t="s">
        <v>72</v>
      </c>
      <c r="D106" s="32">
        <f>I106</f>
        <v>211.346</v>
      </c>
      <c r="E106" s="32">
        <v>0</v>
      </c>
      <c r="F106" s="32">
        <v>0</v>
      </c>
      <c r="G106" s="32">
        <v>0</v>
      </c>
      <c r="H106" s="32">
        <v>0</v>
      </c>
      <c r="I106" s="32">
        <v>211.346</v>
      </c>
      <c r="J106" s="32">
        <v>0</v>
      </c>
      <c r="K106" s="198" t="s">
        <v>60</v>
      </c>
      <c r="L106" s="198" t="s">
        <v>57</v>
      </c>
      <c r="M106" s="9"/>
      <c r="N106" s="1"/>
    </row>
    <row r="107" spans="1:14" ht="64.5" customHeight="1">
      <c r="A107" s="63" t="s">
        <v>269</v>
      </c>
      <c r="B107" s="86" t="s">
        <v>270</v>
      </c>
      <c r="C107" s="10" t="s">
        <v>72</v>
      </c>
      <c r="D107" s="32">
        <f>D108+D109+D110</f>
        <v>1002.862</v>
      </c>
      <c r="E107" s="32">
        <v>0</v>
      </c>
      <c r="F107" s="32">
        <v>0</v>
      </c>
      <c r="G107" s="32">
        <v>0</v>
      </c>
      <c r="H107" s="32">
        <v>0</v>
      </c>
      <c r="I107" s="32">
        <f>I108+I109+I110</f>
        <v>1002.862</v>
      </c>
      <c r="J107" s="32">
        <v>0</v>
      </c>
      <c r="K107" s="198"/>
      <c r="L107" s="198"/>
      <c r="M107" s="9"/>
      <c r="N107" s="1"/>
    </row>
    <row r="108" spans="1:14" ht="84.75" customHeight="1">
      <c r="A108" s="63" t="s">
        <v>271</v>
      </c>
      <c r="B108" s="86" t="s">
        <v>255</v>
      </c>
      <c r="C108" s="10" t="s">
        <v>72</v>
      </c>
      <c r="D108" s="32">
        <f aca="true" t="shared" si="7" ref="D108:D140">I108</f>
        <v>744.256</v>
      </c>
      <c r="E108" s="32">
        <v>0</v>
      </c>
      <c r="F108" s="32">
        <v>0</v>
      </c>
      <c r="G108" s="32">
        <v>0</v>
      </c>
      <c r="H108" s="32">
        <v>0</v>
      </c>
      <c r="I108" s="32">
        <v>744.256</v>
      </c>
      <c r="J108" s="32">
        <v>0</v>
      </c>
      <c r="K108" s="198"/>
      <c r="L108" s="198"/>
      <c r="M108" s="9"/>
      <c r="N108" s="1"/>
    </row>
    <row r="109" spans="1:14" ht="84" customHeight="1">
      <c r="A109" s="63" t="s">
        <v>272</v>
      </c>
      <c r="B109" s="86" t="s">
        <v>256</v>
      </c>
      <c r="C109" s="10" t="s">
        <v>72</v>
      </c>
      <c r="D109" s="32">
        <f t="shared" si="7"/>
        <v>176.376</v>
      </c>
      <c r="E109" s="32">
        <v>0</v>
      </c>
      <c r="F109" s="32">
        <v>0</v>
      </c>
      <c r="G109" s="32">
        <v>0</v>
      </c>
      <c r="H109" s="32">
        <v>0</v>
      </c>
      <c r="I109" s="32">
        <v>176.376</v>
      </c>
      <c r="J109" s="32">
        <v>0</v>
      </c>
      <c r="K109" s="198"/>
      <c r="L109" s="198"/>
      <c r="M109" s="9"/>
      <c r="N109" s="1"/>
    </row>
    <row r="110" spans="1:14" ht="75" customHeight="1">
      <c r="A110" s="63" t="s">
        <v>273</v>
      </c>
      <c r="B110" s="86" t="s">
        <v>257</v>
      </c>
      <c r="C110" s="10" t="s">
        <v>72</v>
      </c>
      <c r="D110" s="32">
        <f t="shared" si="7"/>
        <v>82.23</v>
      </c>
      <c r="E110" s="32">
        <v>0</v>
      </c>
      <c r="F110" s="32">
        <v>0</v>
      </c>
      <c r="G110" s="32">
        <v>0</v>
      </c>
      <c r="H110" s="32">
        <v>0</v>
      </c>
      <c r="I110" s="32">
        <v>82.23</v>
      </c>
      <c r="J110" s="32">
        <v>0</v>
      </c>
      <c r="K110" s="198"/>
      <c r="L110" s="198"/>
      <c r="M110" s="9"/>
      <c r="N110" s="1"/>
    </row>
    <row r="111" spans="1:14" ht="57" customHeight="1">
      <c r="A111" s="63" t="s">
        <v>274</v>
      </c>
      <c r="B111" s="86" t="s">
        <v>258</v>
      </c>
      <c r="C111" s="10" t="s">
        <v>72</v>
      </c>
      <c r="D111" s="32">
        <f t="shared" si="7"/>
        <v>441.45961</v>
      </c>
      <c r="E111" s="32">
        <v>0</v>
      </c>
      <c r="F111" s="32">
        <v>0</v>
      </c>
      <c r="G111" s="32">
        <v>0</v>
      </c>
      <c r="H111" s="32">
        <v>0</v>
      </c>
      <c r="I111" s="32">
        <v>441.45961</v>
      </c>
      <c r="J111" s="32">
        <v>0</v>
      </c>
      <c r="K111" s="198"/>
      <c r="L111" s="198"/>
      <c r="M111" s="9"/>
      <c r="N111" s="1"/>
    </row>
    <row r="112" spans="1:14" ht="81" customHeight="1">
      <c r="A112" s="63" t="s">
        <v>299</v>
      </c>
      <c r="B112" s="86" t="s">
        <v>300</v>
      </c>
      <c r="C112" s="10" t="s">
        <v>72</v>
      </c>
      <c r="D112" s="32">
        <f t="shared" si="7"/>
        <v>706.39</v>
      </c>
      <c r="E112" s="32">
        <v>0</v>
      </c>
      <c r="F112" s="32">
        <v>0</v>
      </c>
      <c r="G112" s="32">
        <v>0</v>
      </c>
      <c r="H112" s="32">
        <v>0</v>
      </c>
      <c r="I112" s="32">
        <f>I113+I114</f>
        <v>706.39</v>
      </c>
      <c r="J112" s="32">
        <v>0</v>
      </c>
      <c r="K112" s="198"/>
      <c r="L112" s="198"/>
      <c r="M112" s="9"/>
      <c r="N112" s="1"/>
    </row>
    <row r="113" spans="1:14" ht="74.25" customHeight="1">
      <c r="A113" s="63" t="s">
        <v>301</v>
      </c>
      <c r="B113" s="86" t="s">
        <v>302</v>
      </c>
      <c r="C113" s="10" t="s">
        <v>72</v>
      </c>
      <c r="D113" s="32">
        <f t="shared" si="7"/>
        <v>413.765</v>
      </c>
      <c r="E113" s="32">
        <v>0</v>
      </c>
      <c r="F113" s="32">
        <v>0</v>
      </c>
      <c r="G113" s="32">
        <v>0</v>
      </c>
      <c r="H113" s="32">
        <v>0</v>
      </c>
      <c r="I113" s="32">
        <v>413.765</v>
      </c>
      <c r="J113" s="32">
        <v>0</v>
      </c>
      <c r="K113" s="198"/>
      <c r="L113" s="198"/>
      <c r="M113" s="9"/>
      <c r="N113" s="1"/>
    </row>
    <row r="114" spans="1:14" ht="74.25" customHeight="1">
      <c r="A114" s="63" t="s">
        <v>303</v>
      </c>
      <c r="B114" s="86" t="s">
        <v>304</v>
      </c>
      <c r="C114" s="10" t="s">
        <v>72</v>
      </c>
      <c r="D114" s="32">
        <f t="shared" si="7"/>
        <v>292.625</v>
      </c>
      <c r="E114" s="32">
        <v>0</v>
      </c>
      <c r="F114" s="32">
        <v>0</v>
      </c>
      <c r="G114" s="32">
        <v>0</v>
      </c>
      <c r="H114" s="32">
        <v>0</v>
      </c>
      <c r="I114" s="32">
        <v>292.625</v>
      </c>
      <c r="J114" s="32">
        <v>0</v>
      </c>
      <c r="K114" s="198"/>
      <c r="L114" s="198"/>
      <c r="M114" s="9"/>
      <c r="N114" s="1"/>
    </row>
    <row r="115" spans="1:14" ht="64.5" customHeight="1">
      <c r="A115" s="63" t="s">
        <v>327</v>
      </c>
      <c r="B115" s="86" t="s">
        <v>270</v>
      </c>
      <c r="C115" s="10" t="s">
        <v>72</v>
      </c>
      <c r="D115" s="32">
        <f t="shared" si="7"/>
        <v>441.351</v>
      </c>
      <c r="E115" s="32">
        <v>0</v>
      </c>
      <c r="F115" s="32">
        <v>0</v>
      </c>
      <c r="G115" s="32">
        <v>0</v>
      </c>
      <c r="H115" s="32">
        <v>0</v>
      </c>
      <c r="I115" s="32">
        <f>I116+I117+I118</f>
        <v>441.351</v>
      </c>
      <c r="J115" s="32">
        <v>0</v>
      </c>
      <c r="K115" s="198" t="s">
        <v>60</v>
      </c>
      <c r="L115" s="140" t="s">
        <v>57</v>
      </c>
      <c r="M115" s="9"/>
      <c r="N115" s="1"/>
    </row>
    <row r="116" spans="1:14" ht="72" customHeight="1">
      <c r="A116" s="63" t="s">
        <v>328</v>
      </c>
      <c r="B116" s="86" t="s">
        <v>329</v>
      </c>
      <c r="C116" s="10" t="s">
        <v>72</v>
      </c>
      <c r="D116" s="32">
        <f t="shared" si="7"/>
        <v>101.57</v>
      </c>
      <c r="E116" s="32">
        <v>0</v>
      </c>
      <c r="F116" s="32">
        <v>0</v>
      </c>
      <c r="G116" s="32">
        <v>0</v>
      </c>
      <c r="H116" s="32">
        <v>0</v>
      </c>
      <c r="I116" s="32">
        <v>101.57</v>
      </c>
      <c r="J116" s="32">
        <v>0</v>
      </c>
      <c r="K116" s="198"/>
      <c r="L116" s="169"/>
      <c r="M116" s="9"/>
      <c r="N116" s="1"/>
    </row>
    <row r="117" spans="1:14" ht="69" customHeight="1">
      <c r="A117" s="63" t="s">
        <v>330</v>
      </c>
      <c r="B117" s="86" t="s">
        <v>331</v>
      </c>
      <c r="C117" s="10" t="s">
        <v>72</v>
      </c>
      <c r="D117" s="32">
        <f t="shared" si="7"/>
        <v>67.784</v>
      </c>
      <c r="E117" s="32">
        <v>0</v>
      </c>
      <c r="F117" s="32">
        <v>0</v>
      </c>
      <c r="G117" s="32">
        <v>0</v>
      </c>
      <c r="H117" s="32">
        <v>0</v>
      </c>
      <c r="I117" s="32">
        <v>67.784</v>
      </c>
      <c r="J117" s="32">
        <v>0</v>
      </c>
      <c r="K117" s="198"/>
      <c r="L117" s="169"/>
      <c r="M117" s="9"/>
      <c r="N117" s="1"/>
    </row>
    <row r="118" spans="1:14" ht="72.75" customHeight="1">
      <c r="A118" s="63" t="s">
        <v>332</v>
      </c>
      <c r="B118" s="86" t="s">
        <v>333</v>
      </c>
      <c r="C118" s="10" t="s">
        <v>72</v>
      </c>
      <c r="D118" s="32">
        <f t="shared" si="7"/>
        <v>271.997</v>
      </c>
      <c r="E118" s="32">
        <v>0</v>
      </c>
      <c r="F118" s="32">
        <v>0</v>
      </c>
      <c r="G118" s="32">
        <v>0</v>
      </c>
      <c r="H118" s="32">
        <v>0</v>
      </c>
      <c r="I118" s="32">
        <v>271.997</v>
      </c>
      <c r="J118" s="32">
        <v>0</v>
      </c>
      <c r="K118" s="198"/>
      <c r="L118" s="169"/>
      <c r="M118" s="9"/>
      <c r="N118" s="1"/>
    </row>
    <row r="119" spans="1:14" ht="63" customHeight="1">
      <c r="A119" s="87" t="s">
        <v>211</v>
      </c>
      <c r="B119" s="117" t="s">
        <v>212</v>
      </c>
      <c r="C119" s="76" t="s">
        <v>128</v>
      </c>
      <c r="D119" s="77">
        <f>I119</f>
        <v>3862.10397</v>
      </c>
      <c r="E119" s="78">
        <v>0</v>
      </c>
      <c r="F119" s="77">
        <v>0</v>
      </c>
      <c r="G119" s="77">
        <v>0</v>
      </c>
      <c r="H119" s="77">
        <v>0</v>
      </c>
      <c r="I119" s="77">
        <f>I120+I131+I132+I133+I134+I135+I136</f>
        <v>3862.10397</v>
      </c>
      <c r="J119" s="78">
        <v>0</v>
      </c>
      <c r="K119" s="140" t="s">
        <v>60</v>
      </c>
      <c r="L119" s="169"/>
      <c r="M119" s="9"/>
      <c r="N119" s="1"/>
    </row>
    <row r="120" spans="1:14" ht="63" customHeight="1">
      <c r="A120" s="87" t="s">
        <v>346</v>
      </c>
      <c r="B120" s="79" t="s">
        <v>286</v>
      </c>
      <c r="C120" s="80" t="s">
        <v>128</v>
      </c>
      <c r="D120" s="77">
        <f>D121+D122+D123+D124+D125+D126+D127+D128+D129+D130</f>
        <v>1788.5689700000003</v>
      </c>
      <c r="E120" s="77">
        <f>E122+E123+E124+E131+E126+E127+E128</f>
        <v>0</v>
      </c>
      <c r="F120" s="77">
        <f>F122+F123+F124+F131+F126+F127+F128</f>
        <v>0</v>
      </c>
      <c r="G120" s="77">
        <f>G122+G123+G124+G131+G126+G127+G128</f>
        <v>0</v>
      </c>
      <c r="H120" s="77">
        <f>H122+H123+H124+H131+H126+H127+H128</f>
        <v>0</v>
      </c>
      <c r="I120" s="77">
        <f>I121+I122+I123+I124+I125+I126+I127+I128+I129+I130</f>
        <v>1788.5689700000003</v>
      </c>
      <c r="J120" s="77">
        <f>J122+J123+J124+J131+J126+J127+J128</f>
        <v>0</v>
      </c>
      <c r="K120" s="169"/>
      <c r="L120" s="169"/>
      <c r="M120" s="9"/>
      <c r="N120" s="1"/>
    </row>
    <row r="121" spans="1:14" ht="87" customHeight="1">
      <c r="A121" s="75" t="s">
        <v>275</v>
      </c>
      <c r="B121" s="72" t="s">
        <v>15</v>
      </c>
      <c r="C121" s="72" t="s">
        <v>128</v>
      </c>
      <c r="D121" s="70">
        <f t="shared" si="7"/>
        <v>112.52797</v>
      </c>
      <c r="E121" s="74">
        <v>0</v>
      </c>
      <c r="F121" s="70">
        <v>0</v>
      </c>
      <c r="G121" s="70">
        <v>0</v>
      </c>
      <c r="H121" s="70">
        <v>0</v>
      </c>
      <c r="I121" s="70">
        <v>112.52797</v>
      </c>
      <c r="J121" s="74">
        <v>0</v>
      </c>
      <c r="K121" s="169"/>
      <c r="L121" s="169"/>
      <c r="M121" s="9"/>
      <c r="N121" s="1"/>
    </row>
    <row r="122" spans="1:14" ht="87" customHeight="1">
      <c r="A122" s="75" t="s">
        <v>276</v>
      </c>
      <c r="B122" s="79" t="s">
        <v>16</v>
      </c>
      <c r="C122" s="72" t="s">
        <v>128</v>
      </c>
      <c r="D122" s="70">
        <f t="shared" si="7"/>
        <v>420.626</v>
      </c>
      <c r="E122" s="74">
        <v>0</v>
      </c>
      <c r="F122" s="70">
        <v>0</v>
      </c>
      <c r="G122" s="70">
        <v>0</v>
      </c>
      <c r="H122" s="70">
        <v>0</v>
      </c>
      <c r="I122" s="70">
        <v>420.626</v>
      </c>
      <c r="J122" s="74">
        <v>0</v>
      </c>
      <c r="K122" s="169"/>
      <c r="L122" s="169"/>
      <c r="M122" s="9"/>
      <c r="N122" s="1"/>
    </row>
    <row r="123" spans="1:14" ht="77.25" customHeight="1">
      <c r="A123" s="75" t="s">
        <v>277</v>
      </c>
      <c r="B123" s="79" t="s">
        <v>17</v>
      </c>
      <c r="C123" s="72" t="s">
        <v>128</v>
      </c>
      <c r="D123" s="70">
        <f t="shared" si="7"/>
        <v>87.546</v>
      </c>
      <c r="E123" s="74">
        <v>0</v>
      </c>
      <c r="F123" s="70">
        <v>0</v>
      </c>
      <c r="G123" s="70">
        <v>0</v>
      </c>
      <c r="H123" s="70">
        <v>0</v>
      </c>
      <c r="I123" s="70">
        <v>87.546</v>
      </c>
      <c r="J123" s="74">
        <v>0</v>
      </c>
      <c r="K123" s="169"/>
      <c r="L123" s="169"/>
      <c r="M123" s="9"/>
      <c r="N123" s="1"/>
    </row>
    <row r="124" spans="1:14" ht="82.5" customHeight="1">
      <c r="A124" s="75" t="s">
        <v>278</v>
      </c>
      <c r="B124" s="79" t="s">
        <v>290</v>
      </c>
      <c r="C124" s="72" t="s">
        <v>128</v>
      </c>
      <c r="D124" s="70">
        <f>I124</f>
        <v>59.557</v>
      </c>
      <c r="E124" s="74">
        <v>0</v>
      </c>
      <c r="F124" s="70">
        <v>0</v>
      </c>
      <c r="G124" s="70">
        <v>0</v>
      </c>
      <c r="H124" s="70">
        <v>0</v>
      </c>
      <c r="I124" s="70">
        <v>59.557</v>
      </c>
      <c r="J124" s="74">
        <v>0</v>
      </c>
      <c r="K124" s="169" t="s">
        <v>60</v>
      </c>
      <c r="L124" s="169" t="s">
        <v>57</v>
      </c>
      <c r="M124" s="9"/>
      <c r="N124" s="1"/>
    </row>
    <row r="125" spans="1:14" ht="87" customHeight="1">
      <c r="A125" s="75" t="s">
        <v>279</v>
      </c>
      <c r="B125" s="79" t="s">
        <v>289</v>
      </c>
      <c r="C125" s="72" t="s">
        <v>128</v>
      </c>
      <c r="D125" s="70">
        <f>I125</f>
        <v>165.223</v>
      </c>
      <c r="E125" s="74">
        <v>0</v>
      </c>
      <c r="F125" s="70">
        <v>0</v>
      </c>
      <c r="G125" s="70">
        <v>0</v>
      </c>
      <c r="H125" s="70">
        <v>0</v>
      </c>
      <c r="I125" s="70">
        <v>165.223</v>
      </c>
      <c r="J125" s="74">
        <v>0</v>
      </c>
      <c r="K125" s="169"/>
      <c r="L125" s="169"/>
      <c r="M125" s="9"/>
      <c r="N125" s="1"/>
    </row>
    <row r="126" spans="1:14" ht="84" customHeight="1">
      <c r="A126" s="75" t="s">
        <v>280</v>
      </c>
      <c r="B126" s="72" t="s">
        <v>285</v>
      </c>
      <c r="C126" s="72" t="s">
        <v>128</v>
      </c>
      <c r="D126" s="70">
        <f t="shared" si="7"/>
        <v>87.488</v>
      </c>
      <c r="E126" s="74">
        <v>0</v>
      </c>
      <c r="F126" s="70">
        <v>0</v>
      </c>
      <c r="G126" s="70">
        <v>0</v>
      </c>
      <c r="H126" s="70">
        <v>0</v>
      </c>
      <c r="I126" s="70">
        <v>87.488</v>
      </c>
      <c r="J126" s="74">
        <v>0</v>
      </c>
      <c r="K126" s="169"/>
      <c r="L126" s="169"/>
      <c r="M126" s="9"/>
      <c r="N126" s="1"/>
    </row>
    <row r="127" spans="1:14" ht="77.25" customHeight="1">
      <c r="A127" s="75" t="s">
        <v>281</v>
      </c>
      <c r="B127" s="72" t="s">
        <v>291</v>
      </c>
      <c r="C127" s="72" t="s">
        <v>128</v>
      </c>
      <c r="D127" s="70">
        <f t="shared" si="7"/>
        <v>121.072</v>
      </c>
      <c r="E127" s="74">
        <v>0</v>
      </c>
      <c r="F127" s="70">
        <v>0</v>
      </c>
      <c r="G127" s="70">
        <v>0</v>
      </c>
      <c r="H127" s="70">
        <v>0</v>
      </c>
      <c r="I127" s="70">
        <v>121.072</v>
      </c>
      <c r="J127" s="74">
        <v>0</v>
      </c>
      <c r="K127" s="169"/>
      <c r="L127" s="169"/>
      <c r="M127" s="9"/>
      <c r="N127" s="1"/>
    </row>
    <row r="128" spans="1:14" ht="87.75" customHeight="1">
      <c r="A128" s="75" t="s">
        <v>282</v>
      </c>
      <c r="B128" s="72" t="s">
        <v>292</v>
      </c>
      <c r="C128" s="72" t="s">
        <v>128</v>
      </c>
      <c r="D128" s="70">
        <f aca="true" t="shared" si="8" ref="D128:D136">I128</f>
        <v>613.124</v>
      </c>
      <c r="E128" s="74">
        <v>0</v>
      </c>
      <c r="F128" s="70">
        <v>0</v>
      </c>
      <c r="G128" s="70">
        <v>0</v>
      </c>
      <c r="H128" s="70">
        <v>0</v>
      </c>
      <c r="I128" s="70">
        <v>613.124</v>
      </c>
      <c r="J128" s="74">
        <v>0</v>
      </c>
      <c r="K128" s="169"/>
      <c r="L128" s="169"/>
      <c r="M128" s="9"/>
      <c r="N128" s="1"/>
    </row>
    <row r="129" spans="1:14" ht="72" customHeight="1">
      <c r="A129" s="75" t="s">
        <v>283</v>
      </c>
      <c r="B129" s="72" t="s">
        <v>287</v>
      </c>
      <c r="C129" s="72" t="s">
        <v>128</v>
      </c>
      <c r="D129" s="70">
        <f t="shared" si="8"/>
        <v>98.537</v>
      </c>
      <c r="E129" s="74">
        <v>0</v>
      </c>
      <c r="F129" s="70">
        <v>0</v>
      </c>
      <c r="G129" s="70">
        <v>0</v>
      </c>
      <c r="H129" s="70">
        <v>0</v>
      </c>
      <c r="I129" s="70">
        <v>98.537</v>
      </c>
      <c r="J129" s="74">
        <v>0</v>
      </c>
      <c r="K129" s="169"/>
      <c r="L129" s="169"/>
      <c r="M129" s="9"/>
      <c r="N129" s="1"/>
    </row>
    <row r="130" spans="1:14" ht="72" customHeight="1">
      <c r="A130" s="75" t="s">
        <v>284</v>
      </c>
      <c r="B130" s="72" t="s">
        <v>288</v>
      </c>
      <c r="C130" s="72" t="s">
        <v>128</v>
      </c>
      <c r="D130" s="70">
        <f t="shared" si="8"/>
        <v>22.868</v>
      </c>
      <c r="E130" s="74">
        <v>0</v>
      </c>
      <c r="F130" s="70">
        <v>0</v>
      </c>
      <c r="G130" s="70">
        <v>0</v>
      </c>
      <c r="H130" s="70">
        <v>0</v>
      </c>
      <c r="I130" s="70">
        <v>22.868</v>
      </c>
      <c r="J130" s="74">
        <v>0</v>
      </c>
      <c r="K130" s="169"/>
      <c r="L130" s="169"/>
      <c r="M130" s="9"/>
      <c r="N130" s="1"/>
    </row>
    <row r="131" spans="1:14" ht="108.75" customHeight="1">
      <c r="A131" s="75" t="s">
        <v>347</v>
      </c>
      <c r="B131" s="72" t="s">
        <v>14</v>
      </c>
      <c r="C131" s="72" t="s">
        <v>128</v>
      </c>
      <c r="D131" s="70">
        <f t="shared" si="8"/>
        <v>0</v>
      </c>
      <c r="E131" s="74">
        <v>0</v>
      </c>
      <c r="F131" s="70">
        <v>0</v>
      </c>
      <c r="G131" s="70">
        <v>0</v>
      </c>
      <c r="H131" s="70">
        <v>0</v>
      </c>
      <c r="I131" s="70">
        <v>0</v>
      </c>
      <c r="J131" s="74">
        <v>0</v>
      </c>
      <c r="K131" s="169"/>
      <c r="L131" s="169"/>
      <c r="M131" s="9"/>
      <c r="N131" s="1"/>
    </row>
    <row r="132" spans="1:14" ht="92.25" customHeight="1">
      <c r="A132" s="75" t="s">
        <v>348</v>
      </c>
      <c r="B132" s="72" t="s">
        <v>18</v>
      </c>
      <c r="C132" s="72" t="s">
        <v>128</v>
      </c>
      <c r="D132" s="70">
        <f t="shared" si="8"/>
        <v>0</v>
      </c>
      <c r="E132" s="74">
        <v>0</v>
      </c>
      <c r="F132" s="70">
        <v>0</v>
      </c>
      <c r="G132" s="70">
        <v>0</v>
      </c>
      <c r="H132" s="70">
        <v>0</v>
      </c>
      <c r="I132" s="70">
        <v>0</v>
      </c>
      <c r="J132" s="74">
        <v>0</v>
      </c>
      <c r="K132" s="169" t="s">
        <v>60</v>
      </c>
      <c r="L132" s="169" t="s">
        <v>57</v>
      </c>
      <c r="M132" s="9"/>
      <c r="N132" s="1"/>
    </row>
    <row r="133" spans="1:14" ht="95.25" customHeight="1">
      <c r="A133" s="75" t="s">
        <v>349</v>
      </c>
      <c r="B133" s="72" t="s">
        <v>19</v>
      </c>
      <c r="C133" s="72" t="s">
        <v>128</v>
      </c>
      <c r="D133" s="70">
        <f t="shared" si="8"/>
        <v>0</v>
      </c>
      <c r="E133" s="74">
        <v>0</v>
      </c>
      <c r="F133" s="70">
        <v>0</v>
      </c>
      <c r="G133" s="70">
        <v>0</v>
      </c>
      <c r="H133" s="70">
        <v>0</v>
      </c>
      <c r="I133" s="70">
        <v>0</v>
      </c>
      <c r="J133" s="74">
        <v>0</v>
      </c>
      <c r="K133" s="169"/>
      <c r="L133" s="169"/>
      <c r="M133" s="9"/>
      <c r="N133" s="1"/>
    </row>
    <row r="134" spans="1:14" ht="95.25" customHeight="1">
      <c r="A134" s="75" t="s">
        <v>173</v>
      </c>
      <c r="B134" s="72" t="s">
        <v>305</v>
      </c>
      <c r="C134" s="72" t="s">
        <v>128</v>
      </c>
      <c r="D134" s="70">
        <f t="shared" si="8"/>
        <v>1591.496</v>
      </c>
      <c r="E134" s="70">
        <v>0</v>
      </c>
      <c r="F134" s="70">
        <v>0</v>
      </c>
      <c r="G134" s="70">
        <v>0</v>
      </c>
      <c r="H134" s="70">
        <v>0</v>
      </c>
      <c r="I134" s="70">
        <v>1591.496</v>
      </c>
      <c r="J134" s="70">
        <v>0</v>
      </c>
      <c r="K134" s="169"/>
      <c r="L134" s="169"/>
      <c r="M134" s="9"/>
      <c r="N134" s="1"/>
    </row>
    <row r="135" spans="1:14" ht="93" customHeight="1">
      <c r="A135" s="75" t="s">
        <v>306</v>
      </c>
      <c r="B135" s="72" t="s">
        <v>221</v>
      </c>
      <c r="C135" s="72" t="s">
        <v>128</v>
      </c>
      <c r="D135" s="70">
        <f t="shared" si="8"/>
        <v>194.154</v>
      </c>
      <c r="E135" s="70">
        <v>0</v>
      </c>
      <c r="F135" s="70">
        <v>0</v>
      </c>
      <c r="G135" s="70">
        <v>0</v>
      </c>
      <c r="H135" s="70">
        <v>0</v>
      </c>
      <c r="I135" s="70">
        <v>194.154</v>
      </c>
      <c r="J135" s="70">
        <v>0</v>
      </c>
      <c r="K135" s="169"/>
      <c r="L135" s="169"/>
      <c r="M135" s="9"/>
      <c r="N135" s="1"/>
    </row>
    <row r="136" spans="1:14" ht="153" customHeight="1">
      <c r="A136" s="75" t="s">
        <v>307</v>
      </c>
      <c r="B136" s="72" t="s">
        <v>311</v>
      </c>
      <c r="C136" s="72" t="s">
        <v>128</v>
      </c>
      <c r="D136" s="70">
        <f t="shared" si="8"/>
        <v>287.885</v>
      </c>
      <c r="E136" s="70">
        <v>0</v>
      </c>
      <c r="F136" s="70">
        <v>0</v>
      </c>
      <c r="G136" s="70">
        <v>0</v>
      </c>
      <c r="H136" s="70">
        <v>0</v>
      </c>
      <c r="I136" s="70">
        <v>287.885</v>
      </c>
      <c r="J136" s="70">
        <v>0</v>
      </c>
      <c r="K136" s="169"/>
      <c r="L136" s="169"/>
      <c r="M136" s="9"/>
      <c r="N136" s="1"/>
    </row>
    <row r="137" spans="1:14" ht="30" customHeight="1">
      <c r="A137" s="162" t="s">
        <v>259</v>
      </c>
      <c r="B137" s="198" t="s">
        <v>212</v>
      </c>
      <c r="C137" s="44" t="s">
        <v>140</v>
      </c>
      <c r="D137" s="32">
        <f t="shared" si="7"/>
        <v>0</v>
      </c>
      <c r="E137" s="52">
        <v>0</v>
      </c>
      <c r="F137" s="32">
        <v>0</v>
      </c>
      <c r="G137" s="32">
        <v>0</v>
      </c>
      <c r="H137" s="32">
        <v>0</v>
      </c>
      <c r="I137" s="32">
        <v>0</v>
      </c>
      <c r="J137" s="52">
        <v>0</v>
      </c>
      <c r="K137" s="169"/>
      <c r="L137" s="169"/>
      <c r="M137" s="9"/>
      <c r="N137" s="1"/>
    </row>
    <row r="138" spans="1:14" ht="30" customHeight="1">
      <c r="A138" s="162"/>
      <c r="B138" s="198"/>
      <c r="C138" s="44" t="s">
        <v>141</v>
      </c>
      <c r="D138" s="32">
        <f>I138</f>
        <v>0</v>
      </c>
      <c r="E138" s="52">
        <v>0</v>
      </c>
      <c r="F138" s="32">
        <v>0</v>
      </c>
      <c r="G138" s="32">
        <v>0</v>
      </c>
      <c r="H138" s="32">
        <v>0</v>
      </c>
      <c r="I138" s="32">
        <v>0</v>
      </c>
      <c r="J138" s="52">
        <v>0</v>
      </c>
      <c r="K138" s="169"/>
      <c r="L138" s="169"/>
      <c r="M138" s="9"/>
      <c r="N138" s="1"/>
    </row>
    <row r="139" spans="1:14" ht="24.75" customHeight="1">
      <c r="A139" s="162" t="s">
        <v>350</v>
      </c>
      <c r="B139" s="198" t="s">
        <v>130</v>
      </c>
      <c r="C139" s="44" t="s">
        <v>128</v>
      </c>
      <c r="D139" s="32">
        <f t="shared" si="7"/>
        <v>0</v>
      </c>
      <c r="E139" s="52">
        <v>0</v>
      </c>
      <c r="F139" s="32">
        <v>0</v>
      </c>
      <c r="G139" s="32">
        <v>0</v>
      </c>
      <c r="H139" s="32">
        <v>0</v>
      </c>
      <c r="I139" s="32">
        <v>0</v>
      </c>
      <c r="J139" s="52">
        <v>0</v>
      </c>
      <c r="K139" s="169"/>
      <c r="L139" s="169"/>
      <c r="M139" s="9"/>
      <c r="N139" s="1"/>
    </row>
    <row r="140" spans="1:14" ht="24.75" customHeight="1">
      <c r="A140" s="162"/>
      <c r="B140" s="198"/>
      <c r="C140" s="44" t="s">
        <v>140</v>
      </c>
      <c r="D140" s="32">
        <f t="shared" si="7"/>
        <v>0</v>
      </c>
      <c r="E140" s="52">
        <v>0</v>
      </c>
      <c r="F140" s="32">
        <v>0</v>
      </c>
      <c r="G140" s="32">
        <v>0</v>
      </c>
      <c r="H140" s="32">
        <v>0</v>
      </c>
      <c r="I140" s="32">
        <v>0</v>
      </c>
      <c r="J140" s="52">
        <v>0</v>
      </c>
      <c r="K140" s="169"/>
      <c r="L140" s="169"/>
      <c r="M140" s="9"/>
      <c r="N140" s="1"/>
    </row>
    <row r="141" spans="1:14" ht="24.75" customHeight="1">
      <c r="A141" s="162"/>
      <c r="B141" s="198"/>
      <c r="C141" s="44" t="s">
        <v>141</v>
      </c>
      <c r="D141" s="32">
        <f>I141</f>
        <v>0</v>
      </c>
      <c r="E141" s="52">
        <v>0</v>
      </c>
      <c r="F141" s="32">
        <v>0</v>
      </c>
      <c r="G141" s="32">
        <v>0</v>
      </c>
      <c r="H141" s="32">
        <v>0</v>
      </c>
      <c r="I141" s="32">
        <v>0</v>
      </c>
      <c r="J141" s="52">
        <v>0</v>
      </c>
      <c r="K141" s="139"/>
      <c r="L141" s="139"/>
      <c r="M141" s="9"/>
      <c r="N141" s="1"/>
    </row>
    <row r="142" spans="1:14" ht="24" customHeight="1">
      <c r="A142" s="48" t="s">
        <v>91</v>
      </c>
      <c r="B142" s="152" t="s">
        <v>160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9"/>
      <c r="N142" s="1"/>
    </row>
    <row r="143" spans="1:14" ht="24" customHeight="1">
      <c r="A143" s="170" t="s">
        <v>93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9"/>
      <c r="N143" s="1"/>
    </row>
    <row r="144" spans="1:14" ht="24" customHeight="1">
      <c r="A144" s="170" t="s">
        <v>92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9"/>
      <c r="N144" s="1"/>
    </row>
    <row r="145" spans="1:14" ht="24" customHeight="1">
      <c r="A145" s="170" t="s">
        <v>68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9"/>
      <c r="N145" s="1"/>
    </row>
    <row r="146" spans="1:14" ht="24.75" customHeight="1">
      <c r="A146" s="162" t="s">
        <v>94</v>
      </c>
      <c r="B146" s="198" t="s">
        <v>161</v>
      </c>
      <c r="C146" s="10" t="s">
        <v>70</v>
      </c>
      <c r="D146" s="32">
        <f>F146+I146</f>
        <v>907.78526</v>
      </c>
      <c r="E146" s="52">
        <v>0</v>
      </c>
      <c r="F146" s="32">
        <v>862.396</v>
      </c>
      <c r="G146" s="52">
        <v>862.396</v>
      </c>
      <c r="H146" s="52">
        <v>0</v>
      </c>
      <c r="I146" s="32">
        <v>45.38926</v>
      </c>
      <c r="J146" s="52">
        <v>0</v>
      </c>
      <c r="K146" s="153" t="s">
        <v>95</v>
      </c>
      <c r="L146" s="198" t="s">
        <v>96</v>
      </c>
      <c r="M146" s="9"/>
      <c r="N146" s="1"/>
    </row>
    <row r="147" spans="1:14" ht="24.75" customHeight="1">
      <c r="A147" s="162"/>
      <c r="B147" s="198"/>
      <c r="C147" s="6" t="s">
        <v>71</v>
      </c>
      <c r="D147" s="32">
        <f>I147+F147</f>
        <v>878.2640000000001</v>
      </c>
      <c r="E147" s="52">
        <v>0</v>
      </c>
      <c r="F147" s="52">
        <f>G147+H147</f>
        <v>797.6415400000001</v>
      </c>
      <c r="G147" s="52">
        <v>707.83009</v>
      </c>
      <c r="H147" s="52">
        <v>89.81145</v>
      </c>
      <c r="I147" s="32">
        <v>80.62246</v>
      </c>
      <c r="J147" s="52">
        <v>0</v>
      </c>
      <c r="K147" s="153"/>
      <c r="L147" s="198"/>
      <c r="M147" s="9"/>
      <c r="N147" s="1"/>
    </row>
    <row r="148" spans="1:14" ht="24.75" customHeight="1">
      <c r="A148" s="162"/>
      <c r="B148" s="198"/>
      <c r="C148" s="44" t="s">
        <v>72</v>
      </c>
      <c r="D148" s="32">
        <v>0</v>
      </c>
      <c r="E148" s="52">
        <v>0</v>
      </c>
      <c r="F148" s="32">
        <v>0</v>
      </c>
      <c r="G148" s="52">
        <v>0</v>
      </c>
      <c r="H148" s="52">
        <v>0</v>
      </c>
      <c r="I148" s="32">
        <f>D148</f>
        <v>0</v>
      </c>
      <c r="J148" s="52">
        <v>0</v>
      </c>
      <c r="K148" s="153"/>
      <c r="L148" s="198"/>
      <c r="M148" s="9"/>
      <c r="N148" s="1"/>
    </row>
    <row r="149" spans="1:14" ht="24.75" customHeight="1">
      <c r="A149" s="162"/>
      <c r="B149" s="198"/>
      <c r="C149" s="6" t="s">
        <v>128</v>
      </c>
      <c r="D149" s="32">
        <v>0</v>
      </c>
      <c r="E149" s="52">
        <v>0</v>
      </c>
      <c r="F149" s="32">
        <v>0</v>
      </c>
      <c r="G149" s="52">
        <v>0</v>
      </c>
      <c r="H149" s="52">
        <v>0</v>
      </c>
      <c r="I149" s="32">
        <f>D149</f>
        <v>0</v>
      </c>
      <c r="J149" s="52">
        <v>0</v>
      </c>
      <c r="K149" s="153"/>
      <c r="L149" s="198"/>
      <c r="M149" s="9"/>
      <c r="N149" s="1"/>
    </row>
    <row r="150" spans="1:14" ht="24.75" customHeight="1">
      <c r="A150" s="162"/>
      <c r="B150" s="198"/>
      <c r="C150" s="6" t="s">
        <v>140</v>
      </c>
      <c r="D150" s="32">
        <v>0</v>
      </c>
      <c r="E150" s="52">
        <v>0</v>
      </c>
      <c r="F150" s="32">
        <v>0</v>
      </c>
      <c r="G150" s="52">
        <v>0</v>
      </c>
      <c r="H150" s="52">
        <v>0</v>
      </c>
      <c r="I150" s="32">
        <f>D150</f>
        <v>0</v>
      </c>
      <c r="J150" s="52">
        <v>0</v>
      </c>
      <c r="K150" s="153"/>
      <c r="L150" s="198"/>
      <c r="M150" s="9"/>
      <c r="N150" s="1"/>
    </row>
    <row r="151" spans="1:14" ht="19.5" customHeight="1">
      <c r="A151" s="162"/>
      <c r="B151" s="161" t="s">
        <v>29</v>
      </c>
      <c r="C151" s="151" t="s">
        <v>70</v>
      </c>
      <c r="D151" s="88">
        <f>D23+D29+D41+D91</f>
        <v>2123.93471</v>
      </c>
      <c r="E151" s="88">
        <f>E29</f>
        <v>120.6</v>
      </c>
      <c r="F151" s="36">
        <v>0</v>
      </c>
      <c r="G151" s="88">
        <v>0</v>
      </c>
      <c r="H151" s="36">
        <v>0</v>
      </c>
      <c r="I151" s="88">
        <f>I23+I29+I41+I91</f>
        <v>2003.33471</v>
      </c>
      <c r="J151" s="32">
        <v>0</v>
      </c>
      <c r="K151" s="10" t="s">
        <v>32</v>
      </c>
      <c r="L151" s="198"/>
      <c r="M151" s="9"/>
      <c r="N151" s="1"/>
    </row>
    <row r="152" spans="1:14" ht="19.5" customHeight="1">
      <c r="A152" s="162"/>
      <c r="B152" s="161"/>
      <c r="C152" s="151"/>
      <c r="D152" s="88">
        <f>I152</f>
        <v>2651.831</v>
      </c>
      <c r="E152" s="88">
        <v>0</v>
      </c>
      <c r="F152" s="36">
        <v>0</v>
      </c>
      <c r="G152" s="88">
        <v>0</v>
      </c>
      <c r="H152" s="36">
        <v>0</v>
      </c>
      <c r="I152" s="88">
        <f>I35+I46+I47+I50+I81+I92</f>
        <v>2651.831</v>
      </c>
      <c r="J152" s="36">
        <v>0</v>
      </c>
      <c r="K152" s="10" t="s">
        <v>31</v>
      </c>
      <c r="L152" s="198"/>
      <c r="M152" s="9"/>
      <c r="N152" s="1"/>
    </row>
    <row r="153" spans="1:14" ht="19.5" customHeight="1">
      <c r="A153" s="162"/>
      <c r="B153" s="161"/>
      <c r="C153" s="151"/>
      <c r="D153" s="88">
        <f>D146</f>
        <v>907.78526</v>
      </c>
      <c r="E153" s="88">
        <v>0</v>
      </c>
      <c r="F153" s="36">
        <f>F146</f>
        <v>862.396</v>
      </c>
      <c r="G153" s="88">
        <v>0</v>
      </c>
      <c r="H153" s="36">
        <v>0</v>
      </c>
      <c r="I153" s="88">
        <f>I146</f>
        <v>45.38926</v>
      </c>
      <c r="J153" s="36">
        <v>0</v>
      </c>
      <c r="K153" s="10" t="s">
        <v>95</v>
      </c>
      <c r="L153" s="198"/>
      <c r="M153" s="9"/>
      <c r="N153" s="1"/>
    </row>
    <row r="154" spans="1:14" ht="19.5" customHeight="1">
      <c r="A154" s="162"/>
      <c r="B154" s="161"/>
      <c r="C154" s="22" t="s">
        <v>79</v>
      </c>
      <c r="D154" s="88">
        <f>D151+D152+D153</f>
        <v>5683.550969999999</v>
      </c>
      <c r="E154" s="88">
        <f>E151</f>
        <v>120.6</v>
      </c>
      <c r="F154" s="36">
        <f>F153</f>
        <v>862.396</v>
      </c>
      <c r="G154" s="88">
        <f>G153</f>
        <v>0</v>
      </c>
      <c r="H154" s="36">
        <v>0</v>
      </c>
      <c r="I154" s="88">
        <f>I151+I152+I153</f>
        <v>4700.55497</v>
      </c>
      <c r="J154" s="36">
        <v>0</v>
      </c>
      <c r="K154" s="10"/>
      <c r="L154" s="198"/>
      <c r="M154" s="9"/>
      <c r="N154" s="1"/>
    </row>
    <row r="155" spans="1:14" ht="19.5" customHeight="1">
      <c r="A155" s="162"/>
      <c r="B155" s="161"/>
      <c r="C155" s="161" t="s">
        <v>71</v>
      </c>
      <c r="D155" s="88">
        <f>E155+I155</f>
        <v>3262.457</v>
      </c>
      <c r="E155" s="88">
        <v>120.6</v>
      </c>
      <c r="F155" s="36">
        <v>0</v>
      </c>
      <c r="G155" s="88">
        <v>0</v>
      </c>
      <c r="H155" s="36">
        <v>0</v>
      </c>
      <c r="I155" s="88">
        <f>I24+I30+I42+I52+I55</f>
        <v>3141.857</v>
      </c>
      <c r="J155" s="36">
        <v>0</v>
      </c>
      <c r="K155" s="10" t="s">
        <v>32</v>
      </c>
      <c r="L155" s="198"/>
      <c r="M155" s="9"/>
      <c r="N155" s="1"/>
    </row>
    <row r="156" spans="1:14" ht="19.5" customHeight="1">
      <c r="A156" s="162"/>
      <c r="B156" s="161"/>
      <c r="C156" s="161"/>
      <c r="D156" s="88">
        <f>I156</f>
        <v>4296.37643</v>
      </c>
      <c r="E156" s="88">
        <v>0</v>
      </c>
      <c r="F156" s="88">
        <v>0</v>
      </c>
      <c r="G156" s="88">
        <v>0</v>
      </c>
      <c r="H156" s="88">
        <v>0</v>
      </c>
      <c r="I156" s="88">
        <f>I36+I48+I49+I51+I53+I54+I93</f>
        <v>4296.37643</v>
      </c>
      <c r="J156" s="36">
        <v>0</v>
      </c>
      <c r="K156" s="10" t="s">
        <v>31</v>
      </c>
      <c r="L156" s="198"/>
      <c r="M156" s="9"/>
      <c r="N156" s="1"/>
    </row>
    <row r="157" spans="1:14" ht="19.5" customHeight="1">
      <c r="A157" s="162"/>
      <c r="B157" s="161"/>
      <c r="C157" s="161"/>
      <c r="D157" s="88">
        <f>F157+I157</f>
        <v>878.2640000000001</v>
      </c>
      <c r="E157" s="88">
        <v>0</v>
      </c>
      <c r="F157" s="88">
        <f>G157+H157</f>
        <v>797.6415400000001</v>
      </c>
      <c r="G157" s="88">
        <f>G147</f>
        <v>707.83009</v>
      </c>
      <c r="H157" s="88">
        <f>H147</f>
        <v>89.81145</v>
      </c>
      <c r="I157" s="88">
        <f>I147</f>
        <v>80.62246</v>
      </c>
      <c r="J157" s="36">
        <v>0</v>
      </c>
      <c r="K157" s="10" t="s">
        <v>95</v>
      </c>
      <c r="L157" s="198"/>
      <c r="M157" s="9"/>
      <c r="N157" s="1"/>
    </row>
    <row r="158" spans="1:14" ht="19.5" customHeight="1">
      <c r="A158" s="162"/>
      <c r="B158" s="161"/>
      <c r="C158" s="51" t="s">
        <v>80</v>
      </c>
      <c r="D158" s="88">
        <f aca="true" t="shared" si="9" ref="D158:I158">D155+D156+D157</f>
        <v>8437.097430000002</v>
      </c>
      <c r="E158" s="88">
        <f t="shared" si="9"/>
        <v>120.6</v>
      </c>
      <c r="F158" s="88">
        <f t="shared" si="9"/>
        <v>797.6415400000001</v>
      </c>
      <c r="G158" s="88">
        <f t="shared" si="9"/>
        <v>707.83009</v>
      </c>
      <c r="H158" s="88">
        <f t="shared" si="9"/>
        <v>89.81145</v>
      </c>
      <c r="I158" s="88">
        <f t="shared" si="9"/>
        <v>7518.85589</v>
      </c>
      <c r="J158" s="36">
        <v>0</v>
      </c>
      <c r="K158" s="10"/>
      <c r="L158" s="198"/>
      <c r="M158" s="9"/>
      <c r="N158" s="1"/>
    </row>
    <row r="159" spans="1:14" ht="19.5" customHeight="1">
      <c r="A159" s="162"/>
      <c r="B159" s="161" t="s">
        <v>29</v>
      </c>
      <c r="C159" s="151" t="s">
        <v>72</v>
      </c>
      <c r="D159" s="88">
        <f>E159+I159</f>
        <v>1590.595</v>
      </c>
      <c r="E159" s="88">
        <f>E25+E31+E43</f>
        <v>123.3</v>
      </c>
      <c r="F159" s="88">
        <f>F25+F31+F43</f>
        <v>0</v>
      </c>
      <c r="G159" s="88">
        <f>G25+G31+G43</f>
        <v>0</v>
      </c>
      <c r="H159" s="88">
        <f>H25+H31+H43</f>
        <v>0</v>
      </c>
      <c r="I159" s="88">
        <f>I25+I31+I43+I58+I60+I62</f>
        <v>1467.295</v>
      </c>
      <c r="J159" s="88">
        <v>0</v>
      </c>
      <c r="K159" s="10" t="s">
        <v>32</v>
      </c>
      <c r="L159" s="198"/>
      <c r="M159" s="9"/>
      <c r="N159" s="1"/>
    </row>
    <row r="160" spans="1:14" ht="19.5" customHeight="1">
      <c r="A160" s="162"/>
      <c r="B160" s="161"/>
      <c r="C160" s="151"/>
      <c r="D160" s="88">
        <f>I160</f>
        <v>4036.59361</v>
      </c>
      <c r="E160" s="88">
        <v>0</v>
      </c>
      <c r="F160" s="88">
        <v>0</v>
      </c>
      <c r="G160" s="88">
        <v>0</v>
      </c>
      <c r="H160" s="88">
        <v>0</v>
      </c>
      <c r="I160" s="88">
        <f>I37+I56+I57+I102</f>
        <v>4036.59361</v>
      </c>
      <c r="J160" s="88">
        <v>0</v>
      </c>
      <c r="K160" s="10" t="s">
        <v>31</v>
      </c>
      <c r="L160" s="198"/>
      <c r="M160" s="9"/>
      <c r="N160" s="1"/>
    </row>
    <row r="161" spans="1:14" ht="19.5" customHeight="1">
      <c r="A161" s="162"/>
      <c r="B161" s="161"/>
      <c r="C161" s="151"/>
      <c r="D161" s="88">
        <f aca="true" t="shared" si="10" ref="D161:I161">D148</f>
        <v>0</v>
      </c>
      <c r="E161" s="88">
        <f t="shared" si="10"/>
        <v>0</v>
      </c>
      <c r="F161" s="88">
        <f t="shared" si="10"/>
        <v>0</v>
      </c>
      <c r="G161" s="88">
        <f t="shared" si="10"/>
        <v>0</v>
      </c>
      <c r="H161" s="88">
        <f t="shared" si="10"/>
        <v>0</v>
      </c>
      <c r="I161" s="88">
        <f t="shared" si="10"/>
        <v>0</v>
      </c>
      <c r="J161" s="88">
        <v>0</v>
      </c>
      <c r="K161" s="10" t="s">
        <v>95</v>
      </c>
      <c r="L161" s="198"/>
      <c r="M161" s="9"/>
      <c r="N161" s="1"/>
    </row>
    <row r="162" spans="1:14" ht="19.5" customHeight="1">
      <c r="A162" s="162"/>
      <c r="B162" s="161"/>
      <c r="C162" s="51" t="s">
        <v>81</v>
      </c>
      <c r="D162" s="88">
        <f>D159+D160</f>
        <v>5627.18861</v>
      </c>
      <c r="E162" s="88">
        <f>E159</f>
        <v>123.3</v>
      </c>
      <c r="F162" s="36">
        <v>0</v>
      </c>
      <c r="G162" s="88">
        <v>0</v>
      </c>
      <c r="H162" s="36">
        <v>0</v>
      </c>
      <c r="I162" s="88">
        <f>I159+I160</f>
        <v>5503.88861</v>
      </c>
      <c r="J162" s="36">
        <v>0</v>
      </c>
      <c r="K162" s="118"/>
      <c r="L162" s="198"/>
      <c r="M162" s="9"/>
      <c r="N162" s="1"/>
    </row>
    <row r="163" spans="1:12" ht="18.75" customHeight="1">
      <c r="A163" s="162"/>
      <c r="B163" s="161"/>
      <c r="C163" s="154" t="s">
        <v>128</v>
      </c>
      <c r="D163" s="78">
        <f>E163+I163</f>
        <v>4634.084519999999</v>
      </c>
      <c r="E163" s="78">
        <f>E31</f>
        <v>123.3</v>
      </c>
      <c r="F163" s="77">
        <v>0</v>
      </c>
      <c r="G163" s="78">
        <v>0</v>
      </c>
      <c r="H163" s="77">
        <v>0</v>
      </c>
      <c r="I163" s="78">
        <f>I26+I32+I44+I59+I68+I69+I70+I72+I71+I73+I74+I75</f>
        <v>4510.784519999999</v>
      </c>
      <c r="J163" s="78">
        <v>0</v>
      </c>
      <c r="K163" s="119" t="s">
        <v>32</v>
      </c>
      <c r="L163" s="198"/>
    </row>
    <row r="164" spans="1:12" ht="20.25" customHeight="1">
      <c r="A164" s="162"/>
      <c r="B164" s="161"/>
      <c r="C164" s="154"/>
      <c r="D164" s="78">
        <f>I164</f>
        <v>5013.54876</v>
      </c>
      <c r="E164" s="78">
        <v>0</v>
      </c>
      <c r="F164" s="77">
        <v>0</v>
      </c>
      <c r="G164" s="78">
        <v>0</v>
      </c>
      <c r="H164" s="77">
        <v>0</v>
      </c>
      <c r="I164" s="78">
        <f>I38+I64+I65+I119+I66+I67+I63</f>
        <v>5013.54876</v>
      </c>
      <c r="J164" s="78">
        <v>0</v>
      </c>
      <c r="K164" s="119" t="s">
        <v>31</v>
      </c>
      <c r="L164" s="198"/>
    </row>
    <row r="165" spans="1:12" ht="20.25" customHeight="1">
      <c r="A165" s="162"/>
      <c r="B165" s="161"/>
      <c r="C165" s="154"/>
      <c r="D165" s="78">
        <v>0</v>
      </c>
      <c r="E165" s="78">
        <v>0</v>
      </c>
      <c r="F165" s="77">
        <v>0</v>
      </c>
      <c r="G165" s="78">
        <v>0</v>
      </c>
      <c r="H165" s="77">
        <v>0</v>
      </c>
      <c r="I165" s="78">
        <v>0</v>
      </c>
      <c r="J165" s="78">
        <v>0</v>
      </c>
      <c r="K165" s="119" t="s">
        <v>95</v>
      </c>
      <c r="L165" s="198"/>
    </row>
    <row r="166" spans="1:12" ht="19.5" customHeight="1">
      <c r="A166" s="162"/>
      <c r="B166" s="161"/>
      <c r="C166" s="76" t="s">
        <v>129</v>
      </c>
      <c r="D166" s="78">
        <f>D163+D164</f>
        <v>9647.633279999998</v>
      </c>
      <c r="E166" s="78">
        <f>E32</f>
        <v>123.3</v>
      </c>
      <c r="F166" s="77">
        <v>0</v>
      </c>
      <c r="G166" s="78">
        <v>0</v>
      </c>
      <c r="H166" s="77">
        <v>0</v>
      </c>
      <c r="I166" s="78">
        <f>I163+I164</f>
        <v>9524.333279999999</v>
      </c>
      <c r="J166" s="77">
        <v>0</v>
      </c>
      <c r="K166" s="93"/>
      <c r="L166" s="198"/>
    </row>
    <row r="167" spans="1:12" ht="19.5" customHeight="1">
      <c r="A167" s="162"/>
      <c r="B167" s="161"/>
      <c r="C167" s="161" t="s">
        <v>140</v>
      </c>
      <c r="D167" s="88">
        <f>E167+I167</f>
        <v>1373.3</v>
      </c>
      <c r="E167" s="88">
        <f>E33</f>
        <v>123.3</v>
      </c>
      <c r="F167" s="88">
        <v>0</v>
      </c>
      <c r="G167" s="88">
        <v>0</v>
      </c>
      <c r="H167" s="88">
        <v>0</v>
      </c>
      <c r="I167" s="88">
        <f>I27</f>
        <v>1250</v>
      </c>
      <c r="J167" s="36">
        <v>0</v>
      </c>
      <c r="K167" s="10" t="s">
        <v>32</v>
      </c>
      <c r="L167" s="198"/>
    </row>
    <row r="168" spans="1:12" ht="19.5" customHeight="1">
      <c r="A168" s="162"/>
      <c r="B168" s="161"/>
      <c r="C168" s="161"/>
      <c r="D168" s="88">
        <f>I168</f>
        <v>132</v>
      </c>
      <c r="E168" s="88">
        <v>0</v>
      </c>
      <c r="F168" s="88">
        <v>0</v>
      </c>
      <c r="G168" s="88">
        <v>0</v>
      </c>
      <c r="H168" s="88">
        <v>0</v>
      </c>
      <c r="I168" s="88">
        <f>I137+I140+I39</f>
        <v>132</v>
      </c>
      <c r="J168" s="36">
        <v>0</v>
      </c>
      <c r="K168" s="10" t="s">
        <v>31</v>
      </c>
      <c r="L168" s="198"/>
    </row>
    <row r="169" spans="1:12" ht="19.5" customHeight="1">
      <c r="A169" s="162"/>
      <c r="B169" s="161"/>
      <c r="C169" s="161"/>
      <c r="D169" s="88">
        <f aca="true" t="shared" si="11" ref="D169:I169">D150</f>
        <v>0</v>
      </c>
      <c r="E169" s="88">
        <v>0</v>
      </c>
      <c r="F169" s="88">
        <f t="shared" si="11"/>
        <v>0</v>
      </c>
      <c r="G169" s="88">
        <f t="shared" si="11"/>
        <v>0</v>
      </c>
      <c r="H169" s="88">
        <f t="shared" si="11"/>
        <v>0</v>
      </c>
      <c r="I169" s="88">
        <f t="shared" si="11"/>
        <v>0</v>
      </c>
      <c r="J169" s="36">
        <v>0</v>
      </c>
      <c r="K169" s="10" t="s">
        <v>95</v>
      </c>
      <c r="L169" s="198"/>
    </row>
    <row r="170" spans="1:12" ht="19.5" customHeight="1">
      <c r="A170" s="162"/>
      <c r="B170" s="161"/>
      <c r="C170" s="51" t="s">
        <v>209</v>
      </c>
      <c r="D170" s="88">
        <f>D167+D168+D169</f>
        <v>1505.3</v>
      </c>
      <c r="E170" s="88">
        <f>E167</f>
        <v>123.3</v>
      </c>
      <c r="F170" s="36">
        <f>F169</f>
        <v>0</v>
      </c>
      <c r="G170" s="88">
        <f>G167+G168+G169</f>
        <v>0</v>
      </c>
      <c r="H170" s="36">
        <f>H169</f>
        <v>0</v>
      </c>
      <c r="I170" s="88">
        <f>I167+I168+I169</f>
        <v>1382</v>
      </c>
      <c r="J170" s="36">
        <v>0</v>
      </c>
      <c r="K170" s="10"/>
      <c r="L170" s="198"/>
    </row>
    <row r="171" spans="1:12" ht="19.5" customHeight="1">
      <c r="A171" s="162"/>
      <c r="B171" s="161"/>
      <c r="C171" s="161" t="s">
        <v>141</v>
      </c>
      <c r="D171" s="88">
        <f>I171+E171</f>
        <v>1373.3</v>
      </c>
      <c r="E171" s="88">
        <v>123.3</v>
      </c>
      <c r="F171" s="88">
        <v>0</v>
      </c>
      <c r="G171" s="88">
        <v>0</v>
      </c>
      <c r="H171" s="88">
        <v>0</v>
      </c>
      <c r="I171" s="88">
        <f>I28+I34</f>
        <v>1250</v>
      </c>
      <c r="J171" s="36">
        <v>0</v>
      </c>
      <c r="K171" s="10" t="s">
        <v>32</v>
      </c>
      <c r="L171" s="198"/>
    </row>
    <row r="172" spans="1:12" ht="19.5" customHeight="1">
      <c r="A172" s="162"/>
      <c r="B172" s="161"/>
      <c r="C172" s="161"/>
      <c r="D172" s="88">
        <f>I172</f>
        <v>132</v>
      </c>
      <c r="E172" s="88">
        <v>0</v>
      </c>
      <c r="F172" s="88">
        <v>0</v>
      </c>
      <c r="G172" s="88">
        <v>0</v>
      </c>
      <c r="H172" s="88">
        <v>0</v>
      </c>
      <c r="I172" s="88">
        <f>I40+I138+I141</f>
        <v>132</v>
      </c>
      <c r="J172" s="36">
        <v>0</v>
      </c>
      <c r="K172" s="10" t="s">
        <v>31</v>
      </c>
      <c r="L172" s="198"/>
    </row>
    <row r="173" spans="1:12" ht="19.5" customHeight="1">
      <c r="A173" s="162"/>
      <c r="B173" s="161"/>
      <c r="C173" s="161"/>
      <c r="D173" s="88">
        <v>0</v>
      </c>
      <c r="E173" s="88">
        <v>0</v>
      </c>
      <c r="F173" s="88">
        <v>0</v>
      </c>
      <c r="G173" s="88">
        <v>0</v>
      </c>
      <c r="H173" s="88">
        <f>H154</f>
        <v>0</v>
      </c>
      <c r="I173" s="88">
        <v>0</v>
      </c>
      <c r="J173" s="36">
        <v>0</v>
      </c>
      <c r="K173" s="10" t="s">
        <v>95</v>
      </c>
      <c r="L173" s="198"/>
    </row>
    <row r="174" spans="1:12" ht="19.5" customHeight="1">
      <c r="A174" s="162"/>
      <c r="B174" s="161"/>
      <c r="C174" s="51" t="s">
        <v>357</v>
      </c>
      <c r="D174" s="88">
        <f>E174+I174</f>
        <v>1505.3</v>
      </c>
      <c r="E174" s="88">
        <f>E34</f>
        <v>123.3</v>
      </c>
      <c r="F174" s="36">
        <f>F173</f>
        <v>0</v>
      </c>
      <c r="G174" s="88">
        <f>G171+G172+G173</f>
        <v>0</v>
      </c>
      <c r="H174" s="36">
        <f>H173</f>
        <v>0</v>
      </c>
      <c r="I174" s="88">
        <f>I171+I172+I173</f>
        <v>1382</v>
      </c>
      <c r="J174" s="36">
        <v>0</v>
      </c>
      <c r="K174" s="10"/>
      <c r="L174" s="198"/>
    </row>
    <row r="175" spans="1:12" ht="18" customHeight="1">
      <c r="A175" s="162"/>
      <c r="B175" s="161"/>
      <c r="C175" s="26" t="s">
        <v>356</v>
      </c>
      <c r="D175" s="37">
        <f>D154+D158+D162+D166+D170+D174</f>
        <v>32406.07029</v>
      </c>
      <c r="E175" s="37">
        <f>E154+E158+E162+E166+E170+E174</f>
        <v>734.4</v>
      </c>
      <c r="F175" s="37">
        <f>F154+F158+F162+F166+F170+F174</f>
        <v>1660.03754</v>
      </c>
      <c r="G175" s="37">
        <f>G158</f>
        <v>707.83009</v>
      </c>
      <c r="H175" s="37">
        <f>H158</f>
        <v>89.81145</v>
      </c>
      <c r="I175" s="37">
        <f>I154+I158+I162+I166+I170+I174</f>
        <v>30011.632749999997</v>
      </c>
      <c r="J175" s="37">
        <f>J154+J158+J162+J166+J170</f>
        <v>0</v>
      </c>
      <c r="K175" s="10"/>
      <c r="L175" s="198"/>
    </row>
    <row r="176" spans="1:10" ht="18" customHeight="1">
      <c r="A176" s="18"/>
      <c r="B176" s="149"/>
      <c r="C176" s="149"/>
      <c r="D176" s="149"/>
      <c r="E176" s="149"/>
      <c r="F176" s="149"/>
      <c r="G176" s="149"/>
      <c r="H176" s="149"/>
      <c r="I176" s="149"/>
      <c r="J176" s="149"/>
    </row>
    <row r="177" spans="1:10" ht="13.5" customHeight="1">
      <c r="A177" s="18"/>
      <c r="B177" s="163"/>
      <c r="C177" s="163"/>
      <c r="D177" s="163"/>
      <c r="E177" s="15"/>
      <c r="F177" s="15"/>
      <c r="G177" s="15"/>
      <c r="H177" s="163"/>
      <c r="I177" s="163"/>
      <c r="J177" s="15"/>
    </row>
    <row r="178" spans="1:10" ht="18.75" customHeight="1">
      <c r="A178" s="18"/>
      <c r="B178" s="15"/>
      <c r="C178" s="15"/>
      <c r="D178" s="16"/>
      <c r="E178" s="16"/>
      <c r="F178" s="16"/>
      <c r="G178" s="16"/>
      <c r="H178" s="16"/>
      <c r="I178" s="16"/>
      <c r="J178" s="15"/>
    </row>
    <row r="179" spans="1:10" ht="17.25" customHeight="1">
      <c r="A179" s="18"/>
      <c r="B179" s="31"/>
      <c r="C179" s="31"/>
      <c r="D179" s="31"/>
      <c r="E179" s="31"/>
      <c r="F179" s="31"/>
      <c r="G179" s="31"/>
      <c r="H179" s="150"/>
      <c r="I179" s="150"/>
      <c r="J179" s="31"/>
    </row>
    <row r="180" ht="21.75" customHeight="1">
      <c r="A180" s="18"/>
    </row>
    <row r="181" spans="1:10" ht="18" customHeight="1">
      <c r="A181" s="18"/>
      <c r="B181" s="15"/>
      <c r="C181" s="15"/>
      <c r="D181" s="15"/>
      <c r="E181" s="15"/>
      <c r="F181" s="15"/>
      <c r="G181" s="15"/>
      <c r="H181" s="163"/>
      <c r="I181" s="163"/>
      <c r="J181" s="15"/>
    </row>
    <row r="182" spans="1:10" ht="15">
      <c r="A182" s="18"/>
      <c r="B182" s="7"/>
      <c r="C182" s="18"/>
      <c r="D182" s="18"/>
      <c r="E182" s="18"/>
      <c r="F182" s="18"/>
      <c r="G182" s="18"/>
      <c r="H182" s="18"/>
      <c r="I182" s="18"/>
      <c r="J182" s="18"/>
    </row>
  </sheetData>
  <sheetProtection/>
  <mergeCells count="106">
    <mergeCell ref="K106:K114"/>
    <mergeCell ref="K115:K118"/>
    <mergeCell ref="K132:K141"/>
    <mergeCell ref="L80:L87"/>
    <mergeCell ref="L88:L97"/>
    <mergeCell ref="L98:L105"/>
    <mergeCell ref="L106:L114"/>
    <mergeCell ref="L132:L141"/>
    <mergeCell ref="L115:L123"/>
    <mergeCell ref="K119:K123"/>
    <mergeCell ref="K74:K75"/>
    <mergeCell ref="K81:K87"/>
    <mergeCell ref="K88:K90"/>
    <mergeCell ref="K92:K97"/>
    <mergeCell ref="L53:L64"/>
    <mergeCell ref="K63:K64"/>
    <mergeCell ref="K65:K67"/>
    <mergeCell ref="L65:L73"/>
    <mergeCell ref="K68:K73"/>
    <mergeCell ref="A1:L1"/>
    <mergeCell ref="A2:L2"/>
    <mergeCell ref="J3:L3"/>
    <mergeCell ref="A12:A16"/>
    <mergeCell ref="B12:B16"/>
    <mergeCell ref="A11:L11"/>
    <mergeCell ref="E12:I12"/>
    <mergeCell ref="A5:L5"/>
    <mergeCell ref="A6:L6"/>
    <mergeCell ref="A7:L7"/>
    <mergeCell ref="L74:L75"/>
    <mergeCell ref="A35:A40"/>
    <mergeCell ref="F13:I13"/>
    <mergeCell ref="A4:L4"/>
    <mergeCell ref="A8:L8"/>
    <mergeCell ref="G15:H15"/>
    <mergeCell ref="F15:F16"/>
    <mergeCell ref="K23:K34"/>
    <mergeCell ref="B60:B61"/>
    <mergeCell ref="A41:A45"/>
    <mergeCell ref="B41:B45"/>
    <mergeCell ref="K41:K45"/>
    <mergeCell ref="J9:L9"/>
    <mergeCell ref="A10:L10"/>
    <mergeCell ref="J12:J16"/>
    <mergeCell ref="F14:H14"/>
    <mergeCell ref="L12:L16"/>
    <mergeCell ref="E13:E16"/>
    <mergeCell ref="A22:L22"/>
    <mergeCell ref="A19:L19"/>
    <mergeCell ref="A20:L21"/>
    <mergeCell ref="A137:A138"/>
    <mergeCell ref="B137:B138"/>
    <mergeCell ref="K46:K51"/>
    <mergeCell ref="K53:K54"/>
    <mergeCell ref="K56:K57"/>
    <mergeCell ref="K58:K62"/>
    <mergeCell ref="A79:L79"/>
    <mergeCell ref="A23:A28"/>
    <mergeCell ref="I14:I16"/>
    <mergeCell ref="K12:K16"/>
    <mergeCell ref="A58:A59"/>
    <mergeCell ref="B58:B59"/>
    <mergeCell ref="B18:L18"/>
    <mergeCell ref="L23:L34"/>
    <mergeCell ref="C12:C16"/>
    <mergeCell ref="D12:D16"/>
    <mergeCell ref="B23:B28"/>
    <mergeCell ref="A159:A175"/>
    <mergeCell ref="A145:L145"/>
    <mergeCell ref="A146:A150"/>
    <mergeCell ref="B146:B150"/>
    <mergeCell ref="L159:L175"/>
    <mergeCell ref="C171:C173"/>
    <mergeCell ref="C151:C153"/>
    <mergeCell ref="C167:C169"/>
    <mergeCell ref="C163:C165"/>
    <mergeCell ref="L146:L150"/>
    <mergeCell ref="B159:B175"/>
    <mergeCell ref="C159:C161"/>
    <mergeCell ref="B151:B158"/>
    <mergeCell ref="B142:L142"/>
    <mergeCell ref="A144:L144"/>
    <mergeCell ref="A151:A158"/>
    <mergeCell ref="L151:L158"/>
    <mergeCell ref="K146:K150"/>
    <mergeCell ref="C155:C157"/>
    <mergeCell ref="A143:L143"/>
    <mergeCell ref="H181:I181"/>
    <mergeCell ref="B176:J176"/>
    <mergeCell ref="B177:D177"/>
    <mergeCell ref="H177:I177"/>
    <mergeCell ref="H179:I179"/>
    <mergeCell ref="K98:K105"/>
    <mergeCell ref="A29:A34"/>
    <mergeCell ref="A78:L78"/>
    <mergeCell ref="B29:B34"/>
    <mergeCell ref="B76:L76"/>
    <mergeCell ref="B35:B40"/>
    <mergeCell ref="A77:L77"/>
    <mergeCell ref="K35:K40"/>
    <mergeCell ref="A60:A61"/>
    <mergeCell ref="L35:L52"/>
    <mergeCell ref="K124:K131"/>
    <mergeCell ref="L124:L131"/>
    <mergeCell ref="A139:A141"/>
    <mergeCell ref="B139:B14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7" r:id="rId1"/>
  <rowBreaks count="11" manualBreakCount="11">
    <brk id="34" max="11" man="1"/>
    <brk id="52" max="11" man="1"/>
    <brk id="64" max="11" man="1"/>
    <brk id="73" max="11" man="1"/>
    <brk id="87" max="11" man="1"/>
    <brk id="97" max="11" man="1"/>
    <brk id="105" max="11" man="1"/>
    <brk id="114" max="11" man="1"/>
    <brk id="123" max="11" man="1"/>
    <brk id="131" max="11" man="1"/>
    <brk id="14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workbookViewId="0" topLeftCell="A1">
      <selection activeCell="F13" sqref="F13:H13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2" ht="15">
      <c r="A1" s="196" t="s">
        <v>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5">
      <c r="A3" s="196" t="s">
        <v>52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4" ht="15">
      <c r="A4" s="196" t="s">
        <v>162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0"/>
      <c r="N4" s="30"/>
    </row>
    <row r="5" spans="1:14" ht="15">
      <c r="A5" s="196" t="s">
        <v>360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30"/>
      <c r="N5" s="30"/>
    </row>
    <row r="6" spans="1:14" ht="15">
      <c r="A6" s="196" t="s">
        <v>352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30"/>
      <c r="N6" s="30"/>
    </row>
    <row r="7" spans="1:14" ht="15">
      <c r="A7" s="196" t="s">
        <v>353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30"/>
      <c r="N7" s="30"/>
    </row>
    <row r="8" spans="1:14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30"/>
      <c r="N8" s="30"/>
    </row>
    <row r="9" spans="1:12" ht="20.25">
      <c r="A9" s="157" t="s">
        <v>150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ht="15">
      <c r="A10" s="53"/>
    </row>
    <row r="11" spans="1:12" ht="12.75" customHeight="1">
      <c r="A11" s="191" t="s">
        <v>25</v>
      </c>
      <c r="B11" s="191" t="s">
        <v>61</v>
      </c>
      <c r="C11" s="191" t="s">
        <v>38</v>
      </c>
      <c r="D11" s="191" t="s">
        <v>62</v>
      </c>
      <c r="E11" s="187" t="s">
        <v>26</v>
      </c>
      <c r="F11" s="187"/>
      <c r="G11" s="187"/>
      <c r="H11" s="187"/>
      <c r="I11" s="187"/>
      <c r="J11" s="191" t="s">
        <v>40</v>
      </c>
      <c r="K11" s="191" t="s">
        <v>63</v>
      </c>
      <c r="L11" s="221" t="s">
        <v>54</v>
      </c>
    </row>
    <row r="12" spans="1:12" ht="12.75">
      <c r="A12" s="192"/>
      <c r="B12" s="192"/>
      <c r="C12" s="192"/>
      <c r="D12" s="192"/>
      <c r="E12" s="191" t="s">
        <v>27</v>
      </c>
      <c r="F12" s="187" t="s">
        <v>43</v>
      </c>
      <c r="G12" s="187"/>
      <c r="H12" s="187"/>
      <c r="I12" s="187"/>
      <c r="J12" s="192"/>
      <c r="K12" s="192"/>
      <c r="L12" s="222"/>
    </row>
    <row r="13" spans="1:12" ht="20.25" customHeight="1">
      <c r="A13" s="192"/>
      <c r="B13" s="192"/>
      <c r="C13" s="192"/>
      <c r="D13" s="192"/>
      <c r="E13" s="192"/>
      <c r="F13" s="218" t="s">
        <v>44</v>
      </c>
      <c r="G13" s="219"/>
      <c r="H13" s="220"/>
      <c r="I13" s="191" t="s">
        <v>28</v>
      </c>
      <c r="J13" s="192"/>
      <c r="K13" s="192"/>
      <c r="L13" s="222"/>
    </row>
    <row r="14" spans="1:12" ht="17.25" customHeight="1">
      <c r="A14" s="192"/>
      <c r="B14" s="192"/>
      <c r="C14" s="192"/>
      <c r="D14" s="192"/>
      <c r="E14" s="192"/>
      <c r="F14" s="216" t="s">
        <v>139</v>
      </c>
      <c r="G14" s="187" t="s">
        <v>136</v>
      </c>
      <c r="H14" s="187"/>
      <c r="I14" s="192"/>
      <c r="J14" s="192"/>
      <c r="K14" s="192"/>
      <c r="L14" s="222"/>
    </row>
    <row r="15" spans="1:12" ht="39">
      <c r="A15" s="193"/>
      <c r="B15" s="193"/>
      <c r="C15" s="193"/>
      <c r="D15" s="193"/>
      <c r="E15" s="193"/>
      <c r="F15" s="217"/>
      <c r="G15" s="5" t="s">
        <v>137</v>
      </c>
      <c r="H15" s="5" t="s">
        <v>138</v>
      </c>
      <c r="I15" s="193"/>
      <c r="J15" s="193"/>
      <c r="K15" s="193"/>
      <c r="L15" s="223"/>
    </row>
    <row r="16" spans="1:12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</row>
    <row r="17" spans="1:12" ht="19.5" customHeight="1">
      <c r="A17" s="54">
        <v>1</v>
      </c>
      <c r="B17" s="141" t="s">
        <v>151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ht="21" customHeight="1">
      <c r="A18" s="144" t="s">
        <v>152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19.5" customHeight="1">
      <c r="A19" s="145" t="s">
        <v>153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7"/>
    </row>
    <row r="20" spans="1:12" ht="19.5" customHeight="1">
      <c r="A20" s="137" t="s">
        <v>30</v>
      </c>
      <c r="B20" s="191" t="s">
        <v>155</v>
      </c>
      <c r="C20" s="5" t="s">
        <v>70</v>
      </c>
      <c r="D20" s="38">
        <f aca="true" t="shared" si="0" ref="D20:D26">I20</f>
        <v>26320.12689</v>
      </c>
      <c r="E20" s="38">
        <v>0</v>
      </c>
      <c r="F20" s="38">
        <v>0</v>
      </c>
      <c r="G20" s="38">
        <v>0</v>
      </c>
      <c r="H20" s="38">
        <v>0</v>
      </c>
      <c r="I20" s="38">
        <v>26320.12689</v>
      </c>
      <c r="J20" s="38">
        <v>0</v>
      </c>
      <c r="K20" s="191" t="s">
        <v>34</v>
      </c>
      <c r="L20" s="191" t="s">
        <v>154</v>
      </c>
    </row>
    <row r="21" spans="1:12" ht="19.5" customHeight="1">
      <c r="A21" s="214"/>
      <c r="B21" s="192"/>
      <c r="C21" s="5" t="s">
        <v>71</v>
      </c>
      <c r="D21" s="45">
        <f t="shared" si="0"/>
        <v>29552.07792</v>
      </c>
      <c r="E21" s="45">
        <v>0</v>
      </c>
      <c r="F21" s="45">
        <v>0</v>
      </c>
      <c r="G21" s="45">
        <v>0</v>
      </c>
      <c r="H21" s="45">
        <v>0</v>
      </c>
      <c r="I21" s="45">
        <v>29552.07792</v>
      </c>
      <c r="J21" s="38">
        <v>0</v>
      </c>
      <c r="K21" s="192"/>
      <c r="L21" s="192"/>
    </row>
    <row r="22" spans="1:12" ht="19.5" customHeight="1">
      <c r="A22" s="214"/>
      <c r="B22" s="192"/>
      <c r="C22" s="62" t="s">
        <v>72</v>
      </c>
      <c r="D22" s="45">
        <f>I22+J22</f>
        <v>35183.3784</v>
      </c>
      <c r="E22" s="45">
        <v>0</v>
      </c>
      <c r="F22" s="45">
        <v>0</v>
      </c>
      <c r="G22" s="45">
        <v>0</v>
      </c>
      <c r="H22" s="45">
        <v>0</v>
      </c>
      <c r="I22" s="45">
        <v>34990.7384</v>
      </c>
      <c r="J22" s="45">
        <v>192.64</v>
      </c>
      <c r="K22" s="192"/>
      <c r="L22" s="192"/>
    </row>
    <row r="23" spans="1:12" ht="19.5" customHeight="1">
      <c r="A23" s="214"/>
      <c r="B23" s="192"/>
      <c r="C23" s="112" t="s">
        <v>128</v>
      </c>
      <c r="D23" s="81">
        <f t="shared" si="0"/>
        <v>32497.39839</v>
      </c>
      <c r="E23" s="81">
        <v>0</v>
      </c>
      <c r="F23" s="81">
        <v>0</v>
      </c>
      <c r="G23" s="81">
        <v>0</v>
      </c>
      <c r="H23" s="81">
        <v>0</v>
      </c>
      <c r="I23" s="81">
        <v>32497.39839</v>
      </c>
      <c r="J23" s="81">
        <v>0</v>
      </c>
      <c r="K23" s="192"/>
      <c r="L23" s="192"/>
    </row>
    <row r="24" spans="1:12" ht="19.5" customHeight="1">
      <c r="A24" s="214"/>
      <c r="B24" s="192"/>
      <c r="C24" s="5" t="s">
        <v>140</v>
      </c>
      <c r="D24" s="38">
        <f t="shared" si="0"/>
        <v>29494.366</v>
      </c>
      <c r="E24" s="38">
        <v>0</v>
      </c>
      <c r="F24" s="38">
        <v>0</v>
      </c>
      <c r="G24" s="38">
        <v>0</v>
      </c>
      <c r="H24" s="38">
        <v>0</v>
      </c>
      <c r="I24" s="55">
        <v>29494.366</v>
      </c>
      <c r="J24" s="38">
        <v>0</v>
      </c>
      <c r="K24" s="192"/>
      <c r="L24" s="192"/>
    </row>
    <row r="25" spans="1:12" ht="19.5" customHeight="1">
      <c r="A25" s="215"/>
      <c r="B25" s="193"/>
      <c r="C25" s="5" t="s">
        <v>141</v>
      </c>
      <c r="D25" s="38">
        <f t="shared" si="0"/>
        <v>24160.275</v>
      </c>
      <c r="E25" s="38">
        <v>0</v>
      </c>
      <c r="F25" s="38">
        <v>0</v>
      </c>
      <c r="G25" s="38">
        <v>0</v>
      </c>
      <c r="H25" s="38">
        <v>0</v>
      </c>
      <c r="I25" s="55">
        <v>24160.275</v>
      </c>
      <c r="J25" s="38">
        <v>0</v>
      </c>
      <c r="K25" s="193"/>
      <c r="L25" s="192"/>
    </row>
    <row r="26" spans="1:12" ht="81" customHeight="1">
      <c r="A26" s="91"/>
      <c r="B26" s="92" t="s">
        <v>156</v>
      </c>
      <c r="C26" s="5" t="s">
        <v>71</v>
      </c>
      <c r="D26" s="45">
        <f t="shared" si="0"/>
        <v>74</v>
      </c>
      <c r="E26" s="38">
        <v>0</v>
      </c>
      <c r="F26" s="38">
        <v>0</v>
      </c>
      <c r="G26" s="38">
        <v>0</v>
      </c>
      <c r="H26" s="38">
        <v>0</v>
      </c>
      <c r="I26" s="38">
        <v>74</v>
      </c>
      <c r="J26" s="38">
        <v>0</v>
      </c>
      <c r="K26" s="94" t="s">
        <v>34</v>
      </c>
      <c r="L26" s="192"/>
    </row>
    <row r="27" spans="1:12" ht="81" customHeight="1">
      <c r="A27" s="116"/>
      <c r="B27" s="64" t="s">
        <v>2</v>
      </c>
      <c r="C27" s="5" t="s">
        <v>72</v>
      </c>
      <c r="D27" s="45">
        <f>J27</f>
        <v>192.64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192.64</v>
      </c>
      <c r="K27" s="5" t="s">
        <v>3</v>
      </c>
      <c r="L27" s="193"/>
    </row>
    <row r="28" spans="1:12" ht="19.5" customHeight="1">
      <c r="A28" s="131"/>
      <c r="B28" s="134" t="s">
        <v>29</v>
      </c>
      <c r="C28" s="27" t="s">
        <v>70</v>
      </c>
      <c r="D28" s="56">
        <f aca="true" t="shared" si="1" ref="D28:D33">D20</f>
        <v>26320.12689</v>
      </c>
      <c r="E28" s="56">
        <v>0</v>
      </c>
      <c r="F28" s="56">
        <f>F20</f>
        <v>0</v>
      </c>
      <c r="G28" s="39">
        <v>0</v>
      </c>
      <c r="H28" s="39">
        <v>0</v>
      </c>
      <c r="I28" s="56">
        <f aca="true" t="shared" si="2" ref="I28:I33">I20</f>
        <v>26320.12689</v>
      </c>
      <c r="J28" s="56">
        <v>0</v>
      </c>
      <c r="K28" s="191"/>
      <c r="L28" s="191"/>
    </row>
    <row r="29" spans="1:12" ht="19.5" customHeight="1">
      <c r="A29" s="132"/>
      <c r="B29" s="135"/>
      <c r="C29" s="27" t="s">
        <v>71</v>
      </c>
      <c r="D29" s="56">
        <f t="shared" si="1"/>
        <v>29552.07792</v>
      </c>
      <c r="E29" s="56">
        <v>0</v>
      </c>
      <c r="F29" s="56">
        <v>0</v>
      </c>
      <c r="G29" s="39">
        <v>0</v>
      </c>
      <c r="H29" s="39">
        <v>0</v>
      </c>
      <c r="I29" s="56">
        <f t="shared" si="2"/>
        <v>29552.07792</v>
      </c>
      <c r="J29" s="56">
        <v>0</v>
      </c>
      <c r="K29" s="192"/>
      <c r="L29" s="192"/>
    </row>
    <row r="30" spans="1:12" ht="19.5" customHeight="1">
      <c r="A30" s="132"/>
      <c r="B30" s="135"/>
      <c r="C30" s="96" t="s">
        <v>72</v>
      </c>
      <c r="D30" s="97">
        <f t="shared" si="1"/>
        <v>35183.3784</v>
      </c>
      <c r="E30" s="97">
        <v>0</v>
      </c>
      <c r="F30" s="97">
        <v>0</v>
      </c>
      <c r="G30" s="97">
        <v>0</v>
      </c>
      <c r="H30" s="97">
        <v>0</v>
      </c>
      <c r="I30" s="97">
        <f t="shared" si="2"/>
        <v>34990.7384</v>
      </c>
      <c r="J30" s="97">
        <f>J22</f>
        <v>192.64</v>
      </c>
      <c r="K30" s="192"/>
      <c r="L30" s="192"/>
    </row>
    <row r="31" spans="1:12" ht="19.5" customHeight="1">
      <c r="A31" s="132"/>
      <c r="B31" s="135"/>
      <c r="C31" s="113" t="s">
        <v>128</v>
      </c>
      <c r="D31" s="114">
        <f t="shared" si="1"/>
        <v>32497.39839</v>
      </c>
      <c r="E31" s="114">
        <v>0</v>
      </c>
      <c r="F31" s="114">
        <v>0</v>
      </c>
      <c r="G31" s="114">
        <v>0</v>
      </c>
      <c r="H31" s="114">
        <v>0</v>
      </c>
      <c r="I31" s="114">
        <f t="shared" si="2"/>
        <v>32497.39839</v>
      </c>
      <c r="J31" s="114">
        <v>0</v>
      </c>
      <c r="K31" s="192"/>
      <c r="L31" s="192"/>
    </row>
    <row r="32" spans="1:12" ht="19.5" customHeight="1">
      <c r="A32" s="132"/>
      <c r="B32" s="135"/>
      <c r="C32" s="27" t="s">
        <v>140</v>
      </c>
      <c r="D32" s="56">
        <f t="shared" si="1"/>
        <v>29494.366</v>
      </c>
      <c r="E32" s="56">
        <v>0</v>
      </c>
      <c r="F32" s="56">
        <v>0</v>
      </c>
      <c r="G32" s="39">
        <v>0</v>
      </c>
      <c r="H32" s="39">
        <v>0</v>
      </c>
      <c r="I32" s="56">
        <f t="shared" si="2"/>
        <v>29494.366</v>
      </c>
      <c r="J32" s="56">
        <v>0</v>
      </c>
      <c r="K32" s="192"/>
      <c r="L32" s="192"/>
    </row>
    <row r="33" spans="1:12" ht="19.5" customHeight="1">
      <c r="A33" s="132"/>
      <c r="B33" s="135"/>
      <c r="C33" s="27" t="s">
        <v>141</v>
      </c>
      <c r="D33" s="56">
        <f t="shared" si="1"/>
        <v>24160.275</v>
      </c>
      <c r="E33" s="56">
        <v>0</v>
      </c>
      <c r="F33" s="56">
        <v>0</v>
      </c>
      <c r="G33" s="39">
        <v>0</v>
      </c>
      <c r="H33" s="39">
        <v>0</v>
      </c>
      <c r="I33" s="56">
        <f t="shared" si="2"/>
        <v>24160.275</v>
      </c>
      <c r="J33" s="56">
        <v>0</v>
      </c>
      <c r="K33" s="192"/>
      <c r="L33" s="192"/>
    </row>
    <row r="34" spans="1:12" ht="19.5" customHeight="1">
      <c r="A34" s="133"/>
      <c r="B34" s="136"/>
      <c r="C34" s="57" t="s">
        <v>358</v>
      </c>
      <c r="D34" s="37">
        <f>D28+D29+D30+D31+D32+D33</f>
        <v>177207.6226</v>
      </c>
      <c r="E34" s="37">
        <v>0</v>
      </c>
      <c r="F34" s="37">
        <v>0</v>
      </c>
      <c r="G34" s="39">
        <v>0</v>
      </c>
      <c r="H34" s="39">
        <v>0</v>
      </c>
      <c r="I34" s="37">
        <f>I28+I29+I30+I31+I32+I33</f>
        <v>177014.9826</v>
      </c>
      <c r="J34" s="37">
        <f>J30</f>
        <v>192.64</v>
      </c>
      <c r="K34" s="193"/>
      <c r="L34" s="193"/>
    </row>
  </sheetData>
  <mergeCells count="33">
    <mergeCell ref="L11:L15"/>
    <mergeCell ref="A11:A15"/>
    <mergeCell ref="L20:L27"/>
    <mergeCell ref="A1:L1"/>
    <mergeCell ref="A2:L2"/>
    <mergeCell ref="A3:L3"/>
    <mergeCell ref="B20:B25"/>
    <mergeCell ref="J11:J15"/>
    <mergeCell ref="K11:K15"/>
    <mergeCell ref="F12:I12"/>
    <mergeCell ref="A4:L4"/>
    <mergeCell ref="A9:L9"/>
    <mergeCell ref="A7:L7"/>
    <mergeCell ref="A5:L5"/>
    <mergeCell ref="A6:L6"/>
    <mergeCell ref="B11:B15"/>
    <mergeCell ref="C11:C15"/>
    <mergeCell ref="G14:H14"/>
    <mergeCell ref="E11:I11"/>
    <mergeCell ref="D11:D15"/>
    <mergeCell ref="I13:I15"/>
    <mergeCell ref="F14:F15"/>
    <mergeCell ref="F13:H13"/>
    <mergeCell ref="E12:E15"/>
    <mergeCell ref="L28:L34"/>
    <mergeCell ref="B17:L17"/>
    <mergeCell ref="A18:L18"/>
    <mergeCell ref="A19:L19"/>
    <mergeCell ref="A28:A34"/>
    <mergeCell ref="B28:B34"/>
    <mergeCell ref="K28:K34"/>
    <mergeCell ref="K20:K25"/>
    <mergeCell ref="A20:A2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0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="75" zoomScaleNormal="75" zoomScaleSheetLayoutView="75" workbookViewId="0" topLeftCell="A1">
      <selection activeCell="A4" sqref="A4:M4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28125" style="0" customWidth="1"/>
    <col min="8" max="8" width="15.421875" style="0" customWidth="1"/>
    <col min="9" max="9" width="7.28125" style="0" customWidth="1"/>
    <col min="10" max="10" width="7.140625" style="0" customWidth="1"/>
    <col min="12" max="12" width="8.00390625" style="0" customWidth="1"/>
    <col min="13" max="13" width="19.8515625" style="0" customWidth="1"/>
  </cols>
  <sheetData>
    <row r="1" spans="1:13" ht="1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6" ht="15">
      <c r="A2" s="30"/>
      <c r="B2" s="30"/>
      <c r="C2" s="30"/>
      <c r="D2" s="30"/>
      <c r="E2" s="196" t="s">
        <v>1</v>
      </c>
      <c r="F2" s="196"/>
      <c r="G2" s="196"/>
      <c r="H2" s="196"/>
      <c r="I2" s="196"/>
      <c r="J2" s="196"/>
      <c r="K2" s="196"/>
      <c r="L2" s="196"/>
      <c r="M2" s="196"/>
      <c r="N2" s="30"/>
      <c r="O2" s="30"/>
      <c r="P2" s="30"/>
    </row>
    <row r="3" spans="1:13" ht="15">
      <c r="A3" s="7"/>
      <c r="I3" s="196" t="s">
        <v>52</v>
      </c>
      <c r="J3" s="196"/>
      <c r="K3" s="196"/>
      <c r="L3" s="196"/>
      <c r="M3" s="196"/>
    </row>
    <row r="4" spans="1:13" ht="15">
      <c r="A4" s="196" t="s">
        <v>162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5">
      <c r="A5" s="196" t="s">
        <v>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5">
      <c r="A6" s="196" t="s">
        <v>352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15">
      <c r="A7" s="196" t="s">
        <v>353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8" spans="1:13" ht="15">
      <c r="A8" s="7"/>
      <c r="I8" s="196"/>
      <c r="J8" s="196"/>
      <c r="K8" s="196"/>
      <c r="L8" s="196"/>
      <c r="M8" s="196"/>
    </row>
    <row r="9" spans="1:13" ht="20.25">
      <c r="A9" s="157" t="s">
        <v>163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1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ht="12.75">
      <c r="A11" s="182" t="s">
        <v>25</v>
      </c>
      <c r="B11" s="182" t="s">
        <v>49</v>
      </c>
      <c r="C11" s="182" t="s">
        <v>38</v>
      </c>
      <c r="D11" s="182" t="s">
        <v>39</v>
      </c>
      <c r="E11" s="182" t="s">
        <v>50</v>
      </c>
      <c r="F11" s="182"/>
      <c r="G11" s="182"/>
      <c r="H11" s="182"/>
      <c r="I11" s="182" t="s">
        <v>51</v>
      </c>
      <c r="J11" s="182"/>
      <c r="K11" s="182" t="s">
        <v>53</v>
      </c>
      <c r="L11" s="182"/>
      <c r="M11" s="182" t="s">
        <v>54</v>
      </c>
    </row>
    <row r="12" spans="1:13" ht="12.75">
      <c r="A12" s="182"/>
      <c r="B12" s="182"/>
      <c r="C12" s="182"/>
      <c r="D12" s="182"/>
      <c r="E12" s="182" t="s">
        <v>55</v>
      </c>
      <c r="F12" s="182" t="s">
        <v>43</v>
      </c>
      <c r="G12" s="182"/>
      <c r="H12" s="182"/>
      <c r="I12" s="182"/>
      <c r="J12" s="182"/>
      <c r="K12" s="182"/>
      <c r="L12" s="182"/>
      <c r="M12" s="182"/>
    </row>
    <row r="13" spans="1:13" ht="39">
      <c r="A13" s="182"/>
      <c r="B13" s="182"/>
      <c r="C13" s="182"/>
      <c r="D13" s="182"/>
      <c r="E13" s="182"/>
      <c r="F13" s="182" t="s">
        <v>56</v>
      </c>
      <c r="G13" s="182"/>
      <c r="H13" s="6" t="s">
        <v>28</v>
      </c>
      <c r="I13" s="182"/>
      <c r="J13" s="182"/>
      <c r="K13" s="182"/>
      <c r="L13" s="182"/>
      <c r="M13" s="182"/>
    </row>
    <row r="14" spans="1:13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171">
        <v>6</v>
      </c>
      <c r="G14" s="171"/>
      <c r="H14" s="4">
        <v>7</v>
      </c>
      <c r="I14" s="171">
        <v>8</v>
      </c>
      <c r="J14" s="171"/>
      <c r="K14" s="171">
        <v>9</v>
      </c>
      <c r="L14" s="171"/>
      <c r="M14" s="4">
        <v>10</v>
      </c>
    </row>
    <row r="15" spans="1:13" ht="19.5" customHeight="1">
      <c r="A15" s="24">
        <v>1</v>
      </c>
      <c r="B15" s="224" t="s">
        <v>164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6"/>
    </row>
    <row r="16" spans="1:13" ht="30" customHeight="1">
      <c r="A16" s="174" t="s">
        <v>165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1:13" ht="30" customHeight="1">
      <c r="A17" s="174" t="s">
        <v>166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</row>
    <row r="18" spans="1:13" ht="19.5" customHeight="1">
      <c r="A18" s="227" t="s">
        <v>68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9"/>
    </row>
    <row r="19" spans="1:13" ht="19.5" customHeight="1">
      <c r="A19" s="162" t="s">
        <v>30</v>
      </c>
      <c r="B19" s="198" t="s">
        <v>167</v>
      </c>
      <c r="C19" s="10" t="s">
        <v>70</v>
      </c>
      <c r="D19" s="58">
        <f>H19</f>
        <v>11828.34651</v>
      </c>
      <c r="E19" s="32">
        <v>0</v>
      </c>
      <c r="F19" s="230">
        <v>0</v>
      </c>
      <c r="G19" s="230"/>
      <c r="H19" s="59">
        <f>H25+H31</f>
        <v>11828.34651</v>
      </c>
      <c r="I19" s="230">
        <v>0</v>
      </c>
      <c r="J19" s="230"/>
      <c r="K19" s="231" t="s">
        <v>32</v>
      </c>
      <c r="L19" s="231"/>
      <c r="M19" s="198" t="s">
        <v>57</v>
      </c>
    </row>
    <row r="20" spans="1:13" ht="19.5" customHeight="1">
      <c r="A20" s="162"/>
      <c r="B20" s="198"/>
      <c r="C20" s="6" t="s">
        <v>71</v>
      </c>
      <c r="D20" s="32">
        <f>D26+D32</f>
        <v>12373.545590000002</v>
      </c>
      <c r="E20" s="32">
        <v>0</v>
      </c>
      <c r="F20" s="230">
        <v>0</v>
      </c>
      <c r="G20" s="230"/>
      <c r="H20" s="33">
        <f>D20</f>
        <v>12373.545590000002</v>
      </c>
      <c r="I20" s="230">
        <v>0</v>
      </c>
      <c r="J20" s="230"/>
      <c r="K20" s="231"/>
      <c r="L20" s="231"/>
      <c r="M20" s="198"/>
    </row>
    <row r="21" spans="1:13" ht="19.5" customHeight="1">
      <c r="A21" s="162"/>
      <c r="B21" s="198"/>
      <c r="C21" s="44" t="s">
        <v>72</v>
      </c>
      <c r="D21" s="32">
        <f>D27+D33</f>
        <v>13237.22754</v>
      </c>
      <c r="E21" s="32">
        <v>0</v>
      </c>
      <c r="F21" s="230">
        <v>0</v>
      </c>
      <c r="G21" s="230"/>
      <c r="H21" s="33">
        <f>H33+H27</f>
        <v>13237.22754</v>
      </c>
      <c r="I21" s="230">
        <v>0</v>
      </c>
      <c r="J21" s="230"/>
      <c r="K21" s="231"/>
      <c r="L21" s="231"/>
      <c r="M21" s="198"/>
    </row>
    <row r="22" spans="1:13" ht="19.5" customHeight="1">
      <c r="A22" s="162"/>
      <c r="B22" s="198"/>
      <c r="C22" s="72" t="s">
        <v>128</v>
      </c>
      <c r="D22" s="70">
        <f>D28+D34</f>
        <v>16607.055650000002</v>
      </c>
      <c r="E22" s="70">
        <v>0</v>
      </c>
      <c r="F22" s="232">
        <v>0</v>
      </c>
      <c r="G22" s="232"/>
      <c r="H22" s="71">
        <f>H28+H34</f>
        <v>16607.055650000002</v>
      </c>
      <c r="I22" s="232">
        <v>0</v>
      </c>
      <c r="J22" s="232"/>
      <c r="K22" s="231"/>
      <c r="L22" s="231"/>
      <c r="M22" s="198"/>
    </row>
    <row r="23" spans="1:13" ht="19.5" customHeight="1">
      <c r="A23" s="162"/>
      <c r="B23" s="198"/>
      <c r="C23" s="6" t="s">
        <v>140</v>
      </c>
      <c r="D23" s="32">
        <f>H23</f>
        <v>13000</v>
      </c>
      <c r="E23" s="32">
        <v>0</v>
      </c>
      <c r="F23" s="230">
        <v>0</v>
      </c>
      <c r="G23" s="230"/>
      <c r="H23" s="33">
        <f>H29+H35</f>
        <v>13000</v>
      </c>
      <c r="I23" s="230">
        <v>0</v>
      </c>
      <c r="J23" s="230"/>
      <c r="K23" s="231"/>
      <c r="L23" s="231"/>
      <c r="M23" s="198"/>
    </row>
    <row r="24" spans="1:13" ht="19.5" customHeight="1">
      <c r="A24" s="162"/>
      <c r="B24" s="198"/>
      <c r="C24" s="6" t="s">
        <v>141</v>
      </c>
      <c r="D24" s="32">
        <f>H24</f>
        <v>13500</v>
      </c>
      <c r="E24" s="32">
        <v>0</v>
      </c>
      <c r="F24" s="230">
        <v>0</v>
      </c>
      <c r="G24" s="230"/>
      <c r="H24" s="33">
        <f>H30+H36</f>
        <v>13500</v>
      </c>
      <c r="I24" s="230">
        <v>0</v>
      </c>
      <c r="J24" s="230"/>
      <c r="K24" s="231"/>
      <c r="L24" s="231"/>
      <c r="M24" s="198"/>
    </row>
    <row r="25" spans="1:13" ht="19.5" customHeight="1">
      <c r="A25" s="162" t="s">
        <v>64</v>
      </c>
      <c r="B25" s="198" t="s">
        <v>312</v>
      </c>
      <c r="C25" s="10" t="s">
        <v>70</v>
      </c>
      <c r="D25" s="32">
        <f aca="true" t="shared" si="0" ref="D25:D33">H25</f>
        <v>3433.82449</v>
      </c>
      <c r="E25" s="32">
        <v>0</v>
      </c>
      <c r="F25" s="230">
        <v>0</v>
      </c>
      <c r="G25" s="230"/>
      <c r="H25" s="32">
        <v>3433.82449</v>
      </c>
      <c r="I25" s="233">
        <v>0</v>
      </c>
      <c r="J25" s="233"/>
      <c r="K25" s="231" t="s">
        <v>32</v>
      </c>
      <c r="L25" s="231"/>
      <c r="M25" s="198"/>
    </row>
    <row r="26" spans="1:13" ht="19.5" customHeight="1">
      <c r="A26" s="162"/>
      <c r="B26" s="198"/>
      <c r="C26" s="6" t="s">
        <v>71</v>
      </c>
      <c r="D26" s="32">
        <f t="shared" si="0"/>
        <v>4099.21</v>
      </c>
      <c r="E26" s="32">
        <v>0</v>
      </c>
      <c r="F26" s="230">
        <v>0</v>
      </c>
      <c r="G26" s="230"/>
      <c r="H26" s="32">
        <v>4099.21</v>
      </c>
      <c r="I26" s="233">
        <v>0</v>
      </c>
      <c r="J26" s="233"/>
      <c r="K26" s="231"/>
      <c r="L26" s="231"/>
      <c r="M26" s="198"/>
    </row>
    <row r="27" spans="1:13" ht="19.5" customHeight="1">
      <c r="A27" s="162"/>
      <c r="B27" s="198"/>
      <c r="C27" s="44" t="s">
        <v>72</v>
      </c>
      <c r="D27" s="32">
        <f t="shared" si="0"/>
        <v>4964.96754</v>
      </c>
      <c r="E27" s="32">
        <v>0</v>
      </c>
      <c r="F27" s="230">
        <v>0</v>
      </c>
      <c r="G27" s="230"/>
      <c r="H27" s="32">
        <f>4362.23754+602.73</f>
        <v>4964.96754</v>
      </c>
      <c r="I27" s="230">
        <v>0</v>
      </c>
      <c r="J27" s="230"/>
      <c r="K27" s="231"/>
      <c r="L27" s="231"/>
      <c r="M27" s="198"/>
    </row>
    <row r="28" spans="1:13" ht="19.5" customHeight="1">
      <c r="A28" s="162"/>
      <c r="B28" s="198"/>
      <c r="C28" s="72" t="s">
        <v>128</v>
      </c>
      <c r="D28" s="70">
        <f t="shared" si="0"/>
        <v>4300</v>
      </c>
      <c r="E28" s="70">
        <v>0</v>
      </c>
      <c r="F28" s="232">
        <v>0</v>
      </c>
      <c r="G28" s="232"/>
      <c r="H28" s="70">
        <v>4300</v>
      </c>
      <c r="I28" s="232">
        <v>0</v>
      </c>
      <c r="J28" s="232"/>
      <c r="K28" s="231"/>
      <c r="L28" s="231"/>
      <c r="M28" s="198"/>
    </row>
    <row r="29" spans="1:13" ht="19.5" customHeight="1">
      <c r="A29" s="162"/>
      <c r="B29" s="198"/>
      <c r="C29" s="6" t="s">
        <v>140</v>
      </c>
      <c r="D29" s="32">
        <f>H29</f>
        <v>4300</v>
      </c>
      <c r="E29" s="32">
        <v>0</v>
      </c>
      <c r="F29" s="230">
        <v>0</v>
      </c>
      <c r="G29" s="230"/>
      <c r="H29" s="32">
        <v>4300</v>
      </c>
      <c r="I29" s="233">
        <v>0</v>
      </c>
      <c r="J29" s="233"/>
      <c r="K29" s="231"/>
      <c r="L29" s="231"/>
      <c r="M29" s="198"/>
    </row>
    <row r="30" spans="1:13" ht="19.5" customHeight="1">
      <c r="A30" s="162"/>
      <c r="B30" s="198"/>
      <c r="C30" s="6" t="s">
        <v>141</v>
      </c>
      <c r="D30" s="32">
        <f>H30</f>
        <v>4300</v>
      </c>
      <c r="E30" s="32">
        <v>0</v>
      </c>
      <c r="F30" s="230">
        <v>0</v>
      </c>
      <c r="G30" s="230"/>
      <c r="H30" s="32">
        <v>4300</v>
      </c>
      <c r="I30" s="233">
        <v>0</v>
      </c>
      <c r="J30" s="233"/>
      <c r="K30" s="231"/>
      <c r="L30" s="231"/>
      <c r="M30" s="198"/>
    </row>
    <row r="31" spans="1:13" ht="19.5" customHeight="1">
      <c r="A31" s="162" t="s">
        <v>67</v>
      </c>
      <c r="B31" s="198" t="s">
        <v>214</v>
      </c>
      <c r="C31" s="10" t="s">
        <v>70</v>
      </c>
      <c r="D31" s="32">
        <f t="shared" si="0"/>
        <v>8394.52202</v>
      </c>
      <c r="E31" s="32">
        <v>0</v>
      </c>
      <c r="F31" s="230">
        <v>0</v>
      </c>
      <c r="G31" s="230"/>
      <c r="H31" s="32">
        <v>8394.52202</v>
      </c>
      <c r="I31" s="233">
        <v>0</v>
      </c>
      <c r="J31" s="233"/>
      <c r="K31" s="231" t="s">
        <v>32</v>
      </c>
      <c r="L31" s="231"/>
      <c r="M31" s="198" t="s">
        <v>57</v>
      </c>
    </row>
    <row r="32" spans="1:13" ht="19.5" customHeight="1">
      <c r="A32" s="162"/>
      <c r="B32" s="198"/>
      <c r="C32" s="6" t="s">
        <v>71</v>
      </c>
      <c r="D32" s="32">
        <f t="shared" si="0"/>
        <v>8274.33559</v>
      </c>
      <c r="E32" s="32">
        <v>0</v>
      </c>
      <c r="F32" s="230">
        <v>0</v>
      </c>
      <c r="G32" s="230"/>
      <c r="H32" s="32">
        <v>8274.33559</v>
      </c>
      <c r="I32" s="233">
        <v>0</v>
      </c>
      <c r="J32" s="233"/>
      <c r="K32" s="231"/>
      <c r="L32" s="231"/>
      <c r="M32" s="198"/>
    </row>
    <row r="33" spans="1:13" ht="19.5" customHeight="1">
      <c r="A33" s="162"/>
      <c r="B33" s="198"/>
      <c r="C33" s="44" t="s">
        <v>72</v>
      </c>
      <c r="D33" s="32">
        <f t="shared" si="0"/>
        <v>8272.26</v>
      </c>
      <c r="E33" s="32">
        <v>0</v>
      </c>
      <c r="F33" s="230">
        <v>0</v>
      </c>
      <c r="G33" s="230"/>
      <c r="H33" s="32">
        <v>8272.26</v>
      </c>
      <c r="I33" s="230">
        <v>0</v>
      </c>
      <c r="J33" s="230"/>
      <c r="K33" s="231"/>
      <c r="L33" s="231"/>
      <c r="M33" s="198"/>
    </row>
    <row r="34" spans="1:13" ht="19.5" customHeight="1">
      <c r="A34" s="162"/>
      <c r="B34" s="198"/>
      <c r="C34" s="72" t="s">
        <v>128</v>
      </c>
      <c r="D34" s="70">
        <f aca="true" t="shared" si="1" ref="D34:D46">H34</f>
        <v>12307.05565</v>
      </c>
      <c r="E34" s="70">
        <v>0</v>
      </c>
      <c r="F34" s="232">
        <v>0</v>
      </c>
      <c r="G34" s="232"/>
      <c r="H34" s="70">
        <f>12307.05565</f>
        <v>12307.05565</v>
      </c>
      <c r="I34" s="232">
        <v>0</v>
      </c>
      <c r="J34" s="232"/>
      <c r="K34" s="231"/>
      <c r="L34" s="231"/>
      <c r="M34" s="198"/>
    </row>
    <row r="35" spans="1:13" ht="19.5" customHeight="1">
      <c r="A35" s="162"/>
      <c r="B35" s="198"/>
      <c r="C35" s="6" t="s">
        <v>140</v>
      </c>
      <c r="D35" s="32">
        <f t="shared" si="1"/>
        <v>8700</v>
      </c>
      <c r="E35" s="32">
        <v>0</v>
      </c>
      <c r="F35" s="230">
        <v>0</v>
      </c>
      <c r="G35" s="230"/>
      <c r="H35" s="32">
        <v>8700</v>
      </c>
      <c r="I35" s="233">
        <v>0</v>
      </c>
      <c r="J35" s="233"/>
      <c r="K35" s="231"/>
      <c r="L35" s="231"/>
      <c r="M35" s="198"/>
    </row>
    <row r="36" spans="1:13" ht="19.5" customHeight="1">
      <c r="A36" s="162"/>
      <c r="B36" s="198"/>
      <c r="C36" s="6" t="s">
        <v>141</v>
      </c>
      <c r="D36" s="32">
        <f t="shared" si="1"/>
        <v>9200</v>
      </c>
      <c r="E36" s="32">
        <v>0</v>
      </c>
      <c r="F36" s="230">
        <v>0</v>
      </c>
      <c r="G36" s="230"/>
      <c r="H36" s="32">
        <v>9200</v>
      </c>
      <c r="I36" s="233">
        <v>0</v>
      </c>
      <c r="J36" s="233"/>
      <c r="K36" s="231"/>
      <c r="L36" s="231"/>
      <c r="M36" s="198"/>
    </row>
    <row r="37" spans="1:13" ht="69.75" customHeight="1">
      <c r="A37" s="63" t="s">
        <v>33</v>
      </c>
      <c r="B37" s="44" t="s">
        <v>168</v>
      </c>
      <c r="C37" s="10" t="s">
        <v>70</v>
      </c>
      <c r="D37" s="32">
        <f t="shared" si="1"/>
        <v>2102.86698</v>
      </c>
      <c r="E37" s="32">
        <v>0</v>
      </c>
      <c r="F37" s="230">
        <v>0</v>
      </c>
      <c r="G37" s="230"/>
      <c r="H37" s="34">
        <v>2102.86698</v>
      </c>
      <c r="I37" s="230">
        <v>0</v>
      </c>
      <c r="J37" s="230"/>
      <c r="K37" s="153" t="s">
        <v>32</v>
      </c>
      <c r="L37" s="153"/>
      <c r="M37" s="198"/>
    </row>
    <row r="38" spans="1:13" ht="69.75" customHeight="1">
      <c r="A38" s="63" t="s">
        <v>35</v>
      </c>
      <c r="B38" s="44" t="s">
        <v>169</v>
      </c>
      <c r="C38" s="10" t="s">
        <v>70</v>
      </c>
      <c r="D38" s="32">
        <f t="shared" si="1"/>
        <v>36.62019</v>
      </c>
      <c r="E38" s="32">
        <v>0</v>
      </c>
      <c r="F38" s="230">
        <v>0</v>
      </c>
      <c r="G38" s="230"/>
      <c r="H38" s="32">
        <v>36.62019</v>
      </c>
      <c r="I38" s="233">
        <v>0</v>
      </c>
      <c r="J38" s="233"/>
      <c r="K38" s="231" t="s">
        <v>32</v>
      </c>
      <c r="L38" s="231"/>
      <c r="M38" s="198"/>
    </row>
    <row r="39" spans="1:13" ht="79.5" customHeight="1">
      <c r="A39" s="75" t="s">
        <v>36</v>
      </c>
      <c r="B39" s="72" t="s">
        <v>389</v>
      </c>
      <c r="C39" s="119" t="s">
        <v>128</v>
      </c>
      <c r="D39" s="70">
        <f>H39</f>
        <v>500</v>
      </c>
      <c r="E39" s="70">
        <v>0</v>
      </c>
      <c r="F39" s="232">
        <v>0</v>
      </c>
      <c r="G39" s="232"/>
      <c r="H39" s="70">
        <v>500</v>
      </c>
      <c r="I39" s="232">
        <v>0</v>
      </c>
      <c r="J39" s="232"/>
      <c r="K39" s="240" t="s">
        <v>32</v>
      </c>
      <c r="L39" s="240"/>
      <c r="M39" s="198"/>
    </row>
    <row r="40" spans="1:13" ht="79.5" customHeight="1">
      <c r="A40" s="75" t="s">
        <v>66</v>
      </c>
      <c r="B40" s="72" t="s">
        <v>264</v>
      </c>
      <c r="C40" s="119" t="s">
        <v>128</v>
      </c>
      <c r="D40" s="70">
        <f>H40</f>
        <v>1344.61715</v>
      </c>
      <c r="E40" s="70">
        <v>0</v>
      </c>
      <c r="F40" s="232">
        <v>0</v>
      </c>
      <c r="G40" s="232"/>
      <c r="H40" s="70">
        <f>1870.436-525.81885</f>
        <v>1344.61715</v>
      </c>
      <c r="I40" s="232">
        <v>0</v>
      </c>
      <c r="J40" s="232"/>
      <c r="K40" s="240" t="s">
        <v>32</v>
      </c>
      <c r="L40" s="240"/>
      <c r="M40" s="198"/>
    </row>
    <row r="41" spans="1:13" ht="150" customHeight="1">
      <c r="A41" s="75" t="s">
        <v>109</v>
      </c>
      <c r="B41" s="72" t="s">
        <v>232</v>
      </c>
      <c r="C41" s="119" t="s">
        <v>128</v>
      </c>
      <c r="D41" s="70">
        <f>H41</f>
        <v>100</v>
      </c>
      <c r="E41" s="70">
        <v>0</v>
      </c>
      <c r="F41" s="232">
        <v>0</v>
      </c>
      <c r="G41" s="232"/>
      <c r="H41" s="70">
        <v>100</v>
      </c>
      <c r="I41" s="232">
        <v>0</v>
      </c>
      <c r="J41" s="232"/>
      <c r="K41" s="240" t="s">
        <v>32</v>
      </c>
      <c r="L41" s="240"/>
      <c r="M41" s="198"/>
    </row>
    <row r="42" spans="1:13" ht="189.75" customHeight="1">
      <c r="A42" s="75" t="s">
        <v>114</v>
      </c>
      <c r="B42" s="72" t="s">
        <v>263</v>
      </c>
      <c r="C42" s="119" t="s">
        <v>128</v>
      </c>
      <c r="D42" s="70">
        <f>H42</f>
        <v>620</v>
      </c>
      <c r="E42" s="70">
        <v>0</v>
      </c>
      <c r="F42" s="232">
        <v>0</v>
      </c>
      <c r="G42" s="232"/>
      <c r="H42" s="70">
        <v>620</v>
      </c>
      <c r="I42" s="232">
        <v>0</v>
      </c>
      <c r="J42" s="232"/>
      <c r="K42" s="240" t="s">
        <v>32</v>
      </c>
      <c r="L42" s="240"/>
      <c r="M42" s="140" t="s">
        <v>57</v>
      </c>
    </row>
    <row r="43" spans="1:13" ht="90" customHeight="1">
      <c r="A43" s="75" t="s">
        <v>115</v>
      </c>
      <c r="B43" s="72" t="s">
        <v>390</v>
      </c>
      <c r="C43" s="119" t="s">
        <v>128</v>
      </c>
      <c r="D43" s="70">
        <f>H43</f>
        <v>150</v>
      </c>
      <c r="E43" s="70">
        <v>0</v>
      </c>
      <c r="F43" s="232">
        <v>0</v>
      </c>
      <c r="G43" s="232"/>
      <c r="H43" s="70">
        <v>150</v>
      </c>
      <c r="I43" s="232">
        <v>0</v>
      </c>
      <c r="J43" s="232"/>
      <c r="K43" s="240" t="s">
        <v>32</v>
      </c>
      <c r="L43" s="240"/>
      <c r="M43" s="139"/>
    </row>
    <row r="44" spans="1:13" ht="19.5" customHeight="1">
      <c r="A44" s="162"/>
      <c r="B44" s="161" t="s">
        <v>29</v>
      </c>
      <c r="C44" s="22" t="s">
        <v>70</v>
      </c>
      <c r="D44" s="35">
        <f t="shared" si="1"/>
        <v>13967.833679999998</v>
      </c>
      <c r="E44" s="34">
        <v>0</v>
      </c>
      <c r="F44" s="234">
        <v>0</v>
      </c>
      <c r="G44" s="234"/>
      <c r="H44" s="35">
        <f>H19+H37+H38</f>
        <v>13967.833679999998</v>
      </c>
      <c r="I44" s="230">
        <v>0</v>
      </c>
      <c r="J44" s="230"/>
      <c r="K44" s="153" t="s">
        <v>32</v>
      </c>
      <c r="L44" s="153"/>
      <c r="M44" s="198"/>
    </row>
    <row r="45" spans="1:13" ht="19.5" customHeight="1">
      <c r="A45" s="162"/>
      <c r="B45" s="161"/>
      <c r="C45" s="19" t="s">
        <v>71</v>
      </c>
      <c r="D45" s="35">
        <f t="shared" si="1"/>
        <v>12373.545590000002</v>
      </c>
      <c r="E45" s="35">
        <v>0</v>
      </c>
      <c r="F45" s="235">
        <v>0</v>
      </c>
      <c r="G45" s="235"/>
      <c r="H45" s="35">
        <f>H20</f>
        <v>12373.545590000002</v>
      </c>
      <c r="I45" s="236">
        <v>0</v>
      </c>
      <c r="J45" s="236"/>
      <c r="K45" s="153"/>
      <c r="L45" s="153"/>
      <c r="M45" s="198"/>
    </row>
    <row r="46" spans="1:13" ht="19.5" customHeight="1">
      <c r="A46" s="162"/>
      <c r="B46" s="161"/>
      <c r="C46" s="22" t="s">
        <v>72</v>
      </c>
      <c r="D46" s="88">
        <f t="shared" si="1"/>
        <v>13237.22754</v>
      </c>
      <c r="E46" s="88">
        <v>0</v>
      </c>
      <c r="F46" s="237">
        <v>0</v>
      </c>
      <c r="G46" s="237"/>
      <c r="H46" s="88">
        <f>H21</f>
        <v>13237.22754</v>
      </c>
      <c r="I46" s="237">
        <v>0</v>
      </c>
      <c r="J46" s="237"/>
      <c r="K46" s="153"/>
      <c r="L46" s="153"/>
      <c r="M46" s="198"/>
    </row>
    <row r="47" spans="1:13" ht="19.5" customHeight="1">
      <c r="A47" s="162"/>
      <c r="B47" s="161"/>
      <c r="C47" s="80" t="s">
        <v>128</v>
      </c>
      <c r="D47" s="78">
        <f>H47</f>
        <v>19321.6728</v>
      </c>
      <c r="E47" s="78">
        <v>0</v>
      </c>
      <c r="F47" s="238">
        <v>0</v>
      </c>
      <c r="G47" s="238"/>
      <c r="H47" s="78">
        <f>H22+H39+H40+H41+H42+H43</f>
        <v>19321.6728</v>
      </c>
      <c r="I47" s="238">
        <v>0</v>
      </c>
      <c r="J47" s="238"/>
      <c r="K47" s="153"/>
      <c r="L47" s="153"/>
      <c r="M47" s="198"/>
    </row>
    <row r="48" spans="1:13" ht="19.5" customHeight="1">
      <c r="A48" s="162"/>
      <c r="B48" s="161"/>
      <c r="C48" s="22" t="s">
        <v>140</v>
      </c>
      <c r="D48" s="35">
        <f>D23</f>
        <v>13000</v>
      </c>
      <c r="E48" s="35">
        <v>0</v>
      </c>
      <c r="F48" s="235">
        <v>0</v>
      </c>
      <c r="G48" s="235"/>
      <c r="H48" s="35">
        <f>H23</f>
        <v>13000</v>
      </c>
      <c r="I48" s="235">
        <v>0</v>
      </c>
      <c r="J48" s="235"/>
      <c r="K48" s="153"/>
      <c r="L48" s="153"/>
      <c r="M48" s="198"/>
    </row>
    <row r="49" spans="1:13" ht="19.5" customHeight="1">
      <c r="A49" s="162"/>
      <c r="B49" s="161"/>
      <c r="C49" s="22" t="s">
        <v>141</v>
      </c>
      <c r="D49" s="35">
        <f>D24</f>
        <v>13500</v>
      </c>
      <c r="E49" s="35">
        <v>0</v>
      </c>
      <c r="F49" s="235">
        <v>0</v>
      </c>
      <c r="G49" s="235"/>
      <c r="H49" s="35">
        <f>H24</f>
        <v>13500</v>
      </c>
      <c r="I49" s="235">
        <v>0</v>
      </c>
      <c r="J49" s="235"/>
      <c r="K49" s="153"/>
      <c r="L49" s="153"/>
      <c r="M49" s="198"/>
    </row>
    <row r="50" spans="1:13" ht="19.5" customHeight="1">
      <c r="A50" s="162"/>
      <c r="B50" s="161"/>
      <c r="C50" s="26" t="s">
        <v>356</v>
      </c>
      <c r="D50" s="37">
        <f>D44+D45+D46+D47+D48+D49</f>
        <v>85400.27961</v>
      </c>
      <c r="E50" s="37">
        <v>0</v>
      </c>
      <c r="F50" s="239">
        <v>0</v>
      </c>
      <c r="G50" s="239"/>
      <c r="H50" s="37">
        <f>H44+H45+H46+H47+H48+H49</f>
        <v>85400.27961</v>
      </c>
      <c r="I50" s="239">
        <v>0</v>
      </c>
      <c r="J50" s="239"/>
      <c r="K50" s="153"/>
      <c r="L50" s="153"/>
      <c r="M50" s="198"/>
    </row>
  </sheetData>
  <mergeCells count="115">
    <mergeCell ref="M31:M41"/>
    <mergeCell ref="M42:M43"/>
    <mergeCell ref="F43:G43"/>
    <mergeCell ref="I43:J43"/>
    <mergeCell ref="K43:L43"/>
    <mergeCell ref="F42:G42"/>
    <mergeCell ref="I42:J42"/>
    <mergeCell ref="K42:L42"/>
    <mergeCell ref="K39:L39"/>
    <mergeCell ref="K40:L40"/>
    <mergeCell ref="F41:G41"/>
    <mergeCell ref="I41:J41"/>
    <mergeCell ref="K41:L41"/>
    <mergeCell ref="F39:G39"/>
    <mergeCell ref="I39:J39"/>
    <mergeCell ref="F40:G40"/>
    <mergeCell ref="I40:J40"/>
    <mergeCell ref="A1:M1"/>
    <mergeCell ref="I3:M3"/>
    <mergeCell ref="K31:L36"/>
    <mergeCell ref="A19:A24"/>
    <mergeCell ref="B19:B24"/>
    <mergeCell ref="F24:G24"/>
    <mergeCell ref="I24:J24"/>
    <mergeCell ref="I21:J21"/>
    <mergeCell ref="F22:G22"/>
    <mergeCell ref="B25:B30"/>
    <mergeCell ref="K37:L37"/>
    <mergeCell ref="K38:L38"/>
    <mergeCell ref="K25:L30"/>
    <mergeCell ref="F35:G35"/>
    <mergeCell ref="I35:J35"/>
    <mergeCell ref="F32:G32"/>
    <mergeCell ref="I32:J32"/>
    <mergeCell ref="F37:G37"/>
    <mergeCell ref="I37:J37"/>
    <mergeCell ref="F38:G38"/>
    <mergeCell ref="A25:A30"/>
    <mergeCell ref="F36:G36"/>
    <mergeCell ref="I36:J36"/>
    <mergeCell ref="B31:B36"/>
    <mergeCell ref="A31:A36"/>
    <mergeCell ref="F33:G33"/>
    <mergeCell ref="I33:J33"/>
    <mergeCell ref="F34:G34"/>
    <mergeCell ref="I34:J34"/>
    <mergeCell ref="I29:J29"/>
    <mergeCell ref="K44:L50"/>
    <mergeCell ref="M44:M50"/>
    <mergeCell ref="F45:G45"/>
    <mergeCell ref="I45:J45"/>
    <mergeCell ref="F46:G46"/>
    <mergeCell ref="I46:J46"/>
    <mergeCell ref="F47:G47"/>
    <mergeCell ref="I47:J47"/>
    <mergeCell ref="F50:G50"/>
    <mergeCell ref="I50:J50"/>
    <mergeCell ref="A44:A50"/>
    <mergeCell ref="B44:B50"/>
    <mergeCell ref="F44:G44"/>
    <mergeCell ref="I44:J44"/>
    <mergeCell ref="I48:J48"/>
    <mergeCell ref="F48:G48"/>
    <mergeCell ref="F49:G49"/>
    <mergeCell ref="I49:J49"/>
    <mergeCell ref="I38:J38"/>
    <mergeCell ref="F31:G31"/>
    <mergeCell ref="I31:J31"/>
    <mergeCell ref="I22:J22"/>
    <mergeCell ref="F25:G25"/>
    <mergeCell ref="I25:J25"/>
    <mergeCell ref="I23:J23"/>
    <mergeCell ref="F23:G23"/>
    <mergeCell ref="F30:G30"/>
    <mergeCell ref="I30:J30"/>
    <mergeCell ref="I28:J28"/>
    <mergeCell ref="F21:G21"/>
    <mergeCell ref="F29:G29"/>
    <mergeCell ref="F26:G26"/>
    <mergeCell ref="I26:J26"/>
    <mergeCell ref="F27:G27"/>
    <mergeCell ref="I27:J27"/>
    <mergeCell ref="A16:M16"/>
    <mergeCell ref="A17:M17"/>
    <mergeCell ref="A18:M18"/>
    <mergeCell ref="F19:G19"/>
    <mergeCell ref="I19:J19"/>
    <mergeCell ref="K19:L24"/>
    <mergeCell ref="F20:G20"/>
    <mergeCell ref="I20:J20"/>
    <mergeCell ref="M19:M30"/>
    <mergeCell ref="F28:G28"/>
    <mergeCell ref="F14:G14"/>
    <mergeCell ref="I14:J14"/>
    <mergeCell ref="K14:L14"/>
    <mergeCell ref="B15:M15"/>
    <mergeCell ref="K11:L13"/>
    <mergeCell ref="M11:M13"/>
    <mergeCell ref="E12:E13"/>
    <mergeCell ref="F12:H12"/>
    <mergeCell ref="F13:G13"/>
    <mergeCell ref="C11:C13"/>
    <mergeCell ref="D11:D13"/>
    <mergeCell ref="E11:H11"/>
    <mergeCell ref="I11:J13"/>
    <mergeCell ref="A10:M10"/>
    <mergeCell ref="A11:A13"/>
    <mergeCell ref="E2:M2"/>
    <mergeCell ref="A4:M4"/>
    <mergeCell ref="I8:M8"/>
    <mergeCell ref="A9:M9"/>
    <mergeCell ref="A5:M5"/>
    <mergeCell ref="A6:M6"/>
    <mergeCell ref="A7:M7"/>
    <mergeCell ref="B11:B13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6" r:id="rId1"/>
  <rowBreaks count="2" manualBreakCount="2">
    <brk id="30" max="255" man="1"/>
    <brk id="4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workbookViewId="0" topLeftCell="A1">
      <selection activeCell="H15" sqref="H15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15">
      <c r="A1" s="253" t="s">
        <v>22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">
      <c r="A2" s="196" t="s">
        <v>334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">
      <c r="A3" s="11" t="s">
        <v>65</v>
      </c>
      <c r="H3" s="196" t="s">
        <v>52</v>
      </c>
      <c r="I3" s="196"/>
      <c r="J3" s="196"/>
    </row>
    <row r="4" spans="1:13" ht="15" customHeight="1">
      <c r="A4" s="177" t="s">
        <v>191</v>
      </c>
      <c r="B4" s="177"/>
      <c r="C4" s="177"/>
      <c r="D4" s="177"/>
      <c r="E4" s="177"/>
      <c r="F4" s="177"/>
      <c r="G4" s="177"/>
      <c r="H4" s="177"/>
      <c r="I4" s="177"/>
      <c r="J4" s="177"/>
      <c r="K4" s="67"/>
      <c r="L4" s="67"/>
      <c r="M4" s="67"/>
    </row>
    <row r="5" spans="1:13" ht="21" customHeight="1">
      <c r="A5" s="196" t="s">
        <v>361</v>
      </c>
      <c r="B5" s="196"/>
      <c r="C5" s="196"/>
      <c r="D5" s="196"/>
      <c r="E5" s="196"/>
      <c r="F5" s="196"/>
      <c r="G5" s="196"/>
      <c r="H5" s="196"/>
      <c r="I5" s="196"/>
      <c r="J5" s="196"/>
      <c r="K5" s="95"/>
      <c r="L5" s="95"/>
      <c r="M5" s="95"/>
    </row>
    <row r="6" spans="1:13" ht="15">
      <c r="A6" s="196" t="s">
        <v>362</v>
      </c>
      <c r="B6" s="196"/>
      <c r="C6" s="196"/>
      <c r="D6" s="196"/>
      <c r="E6" s="196"/>
      <c r="F6" s="196"/>
      <c r="G6" s="196"/>
      <c r="H6" s="196"/>
      <c r="I6" s="196"/>
      <c r="J6" s="196"/>
      <c r="K6" s="30"/>
      <c r="L6" s="30"/>
      <c r="M6" s="30"/>
    </row>
    <row r="7" spans="1:13" ht="15">
      <c r="A7" s="196" t="s">
        <v>352</v>
      </c>
      <c r="B7" s="196"/>
      <c r="C7" s="196"/>
      <c r="D7" s="196"/>
      <c r="E7" s="196"/>
      <c r="F7" s="196"/>
      <c r="G7" s="196"/>
      <c r="H7" s="196"/>
      <c r="I7" s="196"/>
      <c r="J7" s="196"/>
      <c r="K7" s="30"/>
      <c r="L7" s="30"/>
      <c r="M7" s="30"/>
    </row>
    <row r="8" spans="1:13" ht="15.75" customHeight="1">
      <c r="A8" s="196" t="s">
        <v>353</v>
      </c>
      <c r="B8" s="196"/>
      <c r="C8" s="196"/>
      <c r="D8" s="196"/>
      <c r="E8" s="196"/>
      <c r="F8" s="196"/>
      <c r="G8" s="196"/>
      <c r="H8" s="196"/>
      <c r="I8" s="196"/>
      <c r="J8" s="196"/>
      <c r="K8" s="30"/>
      <c r="L8" s="30"/>
      <c r="M8" s="30"/>
    </row>
    <row r="9" spans="1:10" ht="15">
      <c r="A9" s="11"/>
      <c r="H9" s="196"/>
      <c r="I9" s="196"/>
      <c r="J9" s="196"/>
    </row>
    <row r="10" spans="1:13" ht="42" customHeight="1">
      <c r="A10" s="157" t="s">
        <v>227</v>
      </c>
      <c r="B10" s="157"/>
      <c r="C10" s="157"/>
      <c r="D10" s="157"/>
      <c r="E10" s="157"/>
      <c r="F10" s="157"/>
      <c r="G10" s="157"/>
      <c r="H10" s="157"/>
      <c r="I10" s="157"/>
      <c r="J10" s="157"/>
      <c r="K10" s="43"/>
      <c r="L10" s="43"/>
      <c r="M10" s="43"/>
    </row>
    <row r="11" ht="19.5" customHeight="1">
      <c r="A11" s="12"/>
    </row>
    <row r="12" spans="1:10" ht="28.5" customHeight="1">
      <c r="A12" s="187" t="s">
        <v>25</v>
      </c>
      <c r="B12" s="187" t="s">
        <v>61</v>
      </c>
      <c r="C12" s="187" t="s">
        <v>38</v>
      </c>
      <c r="D12" s="187" t="s">
        <v>62</v>
      </c>
      <c r="E12" s="187" t="s">
        <v>26</v>
      </c>
      <c r="F12" s="187"/>
      <c r="G12" s="187"/>
      <c r="H12" s="187" t="s">
        <v>40</v>
      </c>
      <c r="I12" s="187" t="s">
        <v>63</v>
      </c>
      <c r="J12" s="182" t="s">
        <v>54</v>
      </c>
    </row>
    <row r="13" spans="1:10" ht="27.75" customHeight="1">
      <c r="A13" s="187"/>
      <c r="B13" s="187"/>
      <c r="C13" s="187"/>
      <c r="D13" s="187"/>
      <c r="E13" s="187" t="s">
        <v>27</v>
      </c>
      <c r="F13" s="187" t="s">
        <v>43</v>
      </c>
      <c r="G13" s="187"/>
      <c r="H13" s="187"/>
      <c r="I13" s="187"/>
      <c r="J13" s="182"/>
    </row>
    <row r="14" spans="1:10" ht="48" customHeight="1">
      <c r="A14" s="187"/>
      <c r="B14" s="187"/>
      <c r="C14" s="187"/>
      <c r="D14" s="187"/>
      <c r="E14" s="187"/>
      <c r="F14" s="5" t="s">
        <v>44</v>
      </c>
      <c r="G14" s="5" t="s">
        <v>28</v>
      </c>
      <c r="H14" s="187"/>
      <c r="I14" s="187"/>
      <c r="J14" s="182"/>
    </row>
    <row r="15" spans="1:10" ht="19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6">
        <v>10</v>
      </c>
    </row>
    <row r="16" spans="1:10" ht="19.5" customHeight="1">
      <c r="A16" s="27">
        <v>1</v>
      </c>
      <c r="B16" s="241" t="s">
        <v>215</v>
      </c>
      <c r="C16" s="241"/>
      <c r="D16" s="241"/>
      <c r="E16" s="241"/>
      <c r="F16" s="241"/>
      <c r="G16" s="241"/>
      <c r="H16" s="241"/>
      <c r="I16" s="241"/>
      <c r="J16" s="241"/>
    </row>
    <row r="17" spans="1:10" ht="32.25" customHeight="1">
      <c r="A17" s="175" t="s">
        <v>261</v>
      </c>
      <c r="B17" s="175"/>
      <c r="C17" s="175"/>
      <c r="D17" s="175"/>
      <c r="E17" s="175"/>
      <c r="F17" s="175"/>
      <c r="G17" s="175"/>
      <c r="H17" s="175"/>
      <c r="I17" s="175"/>
      <c r="J17" s="175"/>
    </row>
    <row r="18" spans="1:10" ht="29.25" customHeight="1">
      <c r="A18" s="175" t="s">
        <v>262</v>
      </c>
      <c r="B18" s="175"/>
      <c r="C18" s="175"/>
      <c r="D18" s="175"/>
      <c r="E18" s="175"/>
      <c r="F18" s="175"/>
      <c r="G18" s="175"/>
      <c r="H18" s="175"/>
      <c r="I18" s="175"/>
      <c r="J18" s="175"/>
    </row>
    <row r="19" spans="1:10" ht="19.5" customHeight="1">
      <c r="A19" s="242" t="s">
        <v>30</v>
      </c>
      <c r="B19" s="221" t="s">
        <v>216</v>
      </c>
      <c r="C19" s="6" t="s">
        <v>70</v>
      </c>
      <c r="D19" s="40">
        <f>G19</f>
        <v>5.99712</v>
      </c>
      <c r="E19" s="40">
        <v>0</v>
      </c>
      <c r="F19" s="40">
        <v>0</v>
      </c>
      <c r="G19" s="40">
        <v>5.99712</v>
      </c>
      <c r="H19" s="34">
        <v>0</v>
      </c>
      <c r="I19" s="221" t="s">
        <v>217</v>
      </c>
      <c r="J19" s="221" t="s">
        <v>218</v>
      </c>
    </row>
    <row r="20" spans="1:10" ht="19.5" customHeight="1">
      <c r="A20" s="243"/>
      <c r="B20" s="222"/>
      <c r="C20" s="6" t="s">
        <v>71</v>
      </c>
      <c r="D20" s="40">
        <v>0</v>
      </c>
      <c r="E20" s="40">
        <v>0</v>
      </c>
      <c r="F20" s="40">
        <v>0</v>
      </c>
      <c r="G20" s="40">
        <v>0</v>
      </c>
      <c r="H20" s="34">
        <v>0</v>
      </c>
      <c r="I20" s="222"/>
      <c r="J20" s="222"/>
    </row>
    <row r="21" spans="1:10" ht="19.5" customHeight="1">
      <c r="A21" s="243"/>
      <c r="B21" s="222"/>
      <c r="C21" s="44" t="s">
        <v>72</v>
      </c>
      <c r="D21" s="33">
        <f>G21</f>
        <v>0</v>
      </c>
      <c r="E21" s="33">
        <v>0</v>
      </c>
      <c r="F21" s="33">
        <v>0</v>
      </c>
      <c r="G21" s="33">
        <v>0</v>
      </c>
      <c r="H21" s="52">
        <v>0</v>
      </c>
      <c r="I21" s="222"/>
      <c r="J21" s="222"/>
    </row>
    <row r="22" spans="1:10" ht="19.5" customHeight="1">
      <c r="A22" s="243"/>
      <c r="B22" s="222"/>
      <c r="C22" s="72" t="s">
        <v>128</v>
      </c>
      <c r="D22" s="71">
        <v>20</v>
      </c>
      <c r="E22" s="71">
        <v>0</v>
      </c>
      <c r="F22" s="71">
        <v>0</v>
      </c>
      <c r="G22" s="71">
        <v>20</v>
      </c>
      <c r="H22" s="74">
        <v>0</v>
      </c>
      <c r="I22" s="222"/>
      <c r="J22" s="222"/>
    </row>
    <row r="23" spans="1:10" ht="19.5" customHeight="1">
      <c r="A23" s="243"/>
      <c r="B23" s="222"/>
      <c r="C23" s="6" t="s">
        <v>140</v>
      </c>
      <c r="D23" s="40">
        <v>20</v>
      </c>
      <c r="E23" s="40">
        <v>0</v>
      </c>
      <c r="F23" s="40">
        <v>0</v>
      </c>
      <c r="G23" s="40">
        <v>20</v>
      </c>
      <c r="H23" s="34">
        <v>0</v>
      </c>
      <c r="I23" s="222"/>
      <c r="J23" s="222"/>
    </row>
    <row r="24" spans="1:10" ht="19.5" customHeight="1">
      <c r="A24" s="244"/>
      <c r="B24" s="223"/>
      <c r="C24" s="6" t="s">
        <v>141</v>
      </c>
      <c r="D24" s="40">
        <v>20</v>
      </c>
      <c r="E24" s="40">
        <v>0</v>
      </c>
      <c r="F24" s="40">
        <v>0</v>
      </c>
      <c r="G24" s="40">
        <v>20</v>
      </c>
      <c r="H24" s="34">
        <v>0</v>
      </c>
      <c r="I24" s="223"/>
      <c r="J24" s="223"/>
    </row>
    <row r="25" spans="1:10" ht="19.5" customHeight="1">
      <c r="A25" s="250" t="s">
        <v>33</v>
      </c>
      <c r="B25" s="140" t="s">
        <v>223</v>
      </c>
      <c r="C25" s="6" t="s">
        <v>70</v>
      </c>
      <c r="D25" s="33">
        <f aca="true" t="shared" si="0" ref="D25:D37">G25</f>
        <v>2840.72484</v>
      </c>
      <c r="E25" s="33">
        <v>0</v>
      </c>
      <c r="F25" s="33">
        <v>0</v>
      </c>
      <c r="G25" s="33">
        <v>2840.72484</v>
      </c>
      <c r="H25" s="34">
        <v>0</v>
      </c>
      <c r="I25" s="221" t="s">
        <v>34</v>
      </c>
      <c r="J25" s="221" t="s">
        <v>224</v>
      </c>
    </row>
    <row r="26" spans="1:10" ht="19.5" customHeight="1">
      <c r="A26" s="251"/>
      <c r="B26" s="169"/>
      <c r="C26" s="6" t="s">
        <v>71</v>
      </c>
      <c r="D26" s="33">
        <f t="shared" si="0"/>
        <v>2959.38196</v>
      </c>
      <c r="E26" s="33">
        <v>0</v>
      </c>
      <c r="F26" s="33">
        <v>0</v>
      </c>
      <c r="G26" s="33">
        <v>2959.38196</v>
      </c>
      <c r="H26" s="34">
        <v>0</v>
      </c>
      <c r="I26" s="222"/>
      <c r="J26" s="222"/>
    </row>
    <row r="27" spans="1:10" ht="19.5" customHeight="1">
      <c r="A27" s="251"/>
      <c r="B27" s="169"/>
      <c r="C27" s="44" t="s">
        <v>72</v>
      </c>
      <c r="D27" s="33">
        <f>G27</f>
        <v>2827.77297</v>
      </c>
      <c r="E27" s="33">
        <v>0</v>
      </c>
      <c r="F27" s="33">
        <v>0</v>
      </c>
      <c r="G27" s="33">
        <v>2827.77297</v>
      </c>
      <c r="H27" s="52">
        <v>0</v>
      </c>
      <c r="I27" s="222"/>
      <c r="J27" s="222"/>
    </row>
    <row r="28" spans="1:10" ht="19.5" customHeight="1">
      <c r="A28" s="251"/>
      <c r="B28" s="169"/>
      <c r="C28" s="72" t="s">
        <v>128</v>
      </c>
      <c r="D28" s="71">
        <f>G28</f>
        <v>1200</v>
      </c>
      <c r="E28" s="71">
        <v>0</v>
      </c>
      <c r="F28" s="71">
        <v>0</v>
      </c>
      <c r="G28" s="71">
        <v>1200</v>
      </c>
      <c r="H28" s="74">
        <v>0</v>
      </c>
      <c r="I28" s="222"/>
      <c r="J28" s="222"/>
    </row>
    <row r="29" spans="1:10" ht="19.5" customHeight="1">
      <c r="A29" s="251"/>
      <c r="B29" s="169"/>
      <c r="C29" s="6" t="s">
        <v>140</v>
      </c>
      <c r="D29" s="33">
        <f>G29</f>
        <v>0</v>
      </c>
      <c r="E29" s="33">
        <v>0</v>
      </c>
      <c r="F29" s="33">
        <v>0</v>
      </c>
      <c r="G29" s="33">
        <v>0</v>
      </c>
      <c r="H29" s="68">
        <v>0</v>
      </c>
      <c r="I29" s="222"/>
      <c r="J29" s="222"/>
    </row>
    <row r="30" spans="1:10" ht="19.5" customHeight="1">
      <c r="A30" s="252"/>
      <c r="B30" s="139"/>
      <c r="C30" s="6" t="s">
        <v>141</v>
      </c>
      <c r="D30" s="33">
        <f>G30</f>
        <v>0</v>
      </c>
      <c r="E30" s="33">
        <v>0</v>
      </c>
      <c r="F30" s="33">
        <v>0</v>
      </c>
      <c r="G30" s="33">
        <v>0</v>
      </c>
      <c r="H30" s="68">
        <v>0</v>
      </c>
      <c r="I30" s="223"/>
      <c r="J30" s="223"/>
    </row>
    <row r="31" spans="1:10" ht="19.5" customHeight="1">
      <c r="A31" s="250" t="s">
        <v>35</v>
      </c>
      <c r="B31" s="140" t="s">
        <v>228</v>
      </c>
      <c r="C31" s="6" t="s">
        <v>70</v>
      </c>
      <c r="D31" s="33">
        <f t="shared" si="0"/>
        <v>506.2011</v>
      </c>
      <c r="E31" s="33">
        <v>0</v>
      </c>
      <c r="F31" s="33">
        <v>0</v>
      </c>
      <c r="G31" s="33">
        <v>506.2011</v>
      </c>
      <c r="H31" s="40">
        <v>0</v>
      </c>
      <c r="I31" s="221" t="s">
        <v>34</v>
      </c>
      <c r="J31" s="191" t="s">
        <v>225</v>
      </c>
    </row>
    <row r="32" spans="1:10" ht="19.5" customHeight="1">
      <c r="A32" s="251"/>
      <c r="B32" s="169"/>
      <c r="C32" s="6" t="s">
        <v>71</v>
      </c>
      <c r="D32" s="33">
        <f>G32</f>
        <v>457.97888</v>
      </c>
      <c r="E32" s="33">
        <v>0</v>
      </c>
      <c r="F32" s="33">
        <v>0</v>
      </c>
      <c r="G32" s="33">
        <v>457.97888</v>
      </c>
      <c r="H32" s="40">
        <v>0</v>
      </c>
      <c r="I32" s="222"/>
      <c r="J32" s="192"/>
    </row>
    <row r="33" spans="1:10" ht="19.5" customHeight="1">
      <c r="A33" s="251"/>
      <c r="B33" s="169"/>
      <c r="C33" s="44" t="s">
        <v>72</v>
      </c>
      <c r="D33" s="33">
        <f t="shared" si="0"/>
        <v>428.78789</v>
      </c>
      <c r="E33" s="33">
        <v>0</v>
      </c>
      <c r="F33" s="33">
        <v>0</v>
      </c>
      <c r="G33" s="33">
        <v>428.78789</v>
      </c>
      <c r="H33" s="33">
        <v>0</v>
      </c>
      <c r="I33" s="222"/>
      <c r="J33" s="192"/>
    </row>
    <row r="34" spans="1:10" ht="19.5" customHeight="1">
      <c r="A34" s="251"/>
      <c r="B34" s="169"/>
      <c r="C34" s="72" t="s">
        <v>128</v>
      </c>
      <c r="D34" s="71">
        <f t="shared" si="0"/>
        <v>454.09</v>
      </c>
      <c r="E34" s="71">
        <v>0</v>
      </c>
      <c r="F34" s="71">
        <v>0</v>
      </c>
      <c r="G34" s="71">
        <v>454.09</v>
      </c>
      <c r="H34" s="71">
        <v>0</v>
      </c>
      <c r="I34" s="222"/>
      <c r="J34" s="192"/>
    </row>
    <row r="35" spans="1:10" ht="19.5" customHeight="1">
      <c r="A35" s="251"/>
      <c r="B35" s="169"/>
      <c r="C35" s="6" t="s">
        <v>140</v>
      </c>
      <c r="D35" s="33">
        <f t="shared" si="0"/>
        <v>304.09</v>
      </c>
      <c r="E35" s="33">
        <v>0</v>
      </c>
      <c r="F35" s="33">
        <v>0</v>
      </c>
      <c r="G35" s="33">
        <v>304.09</v>
      </c>
      <c r="H35" s="40">
        <v>0</v>
      </c>
      <c r="I35" s="222"/>
      <c r="J35" s="192"/>
    </row>
    <row r="36" spans="1:10" ht="19.5" customHeight="1">
      <c r="A36" s="252"/>
      <c r="B36" s="139"/>
      <c r="C36" s="6" t="s">
        <v>141</v>
      </c>
      <c r="D36" s="33">
        <f>G36</f>
        <v>304.09</v>
      </c>
      <c r="E36" s="33">
        <v>0</v>
      </c>
      <c r="F36" s="33">
        <v>0</v>
      </c>
      <c r="G36" s="33">
        <v>304.09</v>
      </c>
      <c r="H36" s="40">
        <v>0</v>
      </c>
      <c r="I36" s="223"/>
      <c r="J36" s="193"/>
    </row>
    <row r="37" spans="1:10" ht="30" customHeight="1">
      <c r="A37" s="89" t="s">
        <v>36</v>
      </c>
      <c r="B37" s="42" t="s">
        <v>226</v>
      </c>
      <c r="C37" s="10" t="s">
        <v>70</v>
      </c>
      <c r="D37" s="32">
        <f t="shared" si="0"/>
        <v>31.93577</v>
      </c>
      <c r="E37" s="32">
        <v>0</v>
      </c>
      <c r="F37" s="33">
        <v>0</v>
      </c>
      <c r="G37" s="32">
        <v>31.93577</v>
      </c>
      <c r="H37" s="32">
        <v>0</v>
      </c>
      <c r="I37" s="42" t="s">
        <v>60</v>
      </c>
      <c r="J37" s="191" t="s">
        <v>225</v>
      </c>
    </row>
    <row r="38" spans="1:10" ht="69.75" customHeight="1">
      <c r="A38" s="61" t="s">
        <v>66</v>
      </c>
      <c r="B38" s="42" t="s">
        <v>265</v>
      </c>
      <c r="C38" s="10" t="s">
        <v>72</v>
      </c>
      <c r="D38" s="32">
        <f>G38</f>
        <v>0</v>
      </c>
      <c r="E38" s="32">
        <v>0</v>
      </c>
      <c r="F38" s="33">
        <v>0</v>
      </c>
      <c r="G38" s="32">
        <v>0</v>
      </c>
      <c r="H38" s="32">
        <v>0</v>
      </c>
      <c r="I38" s="42" t="s">
        <v>60</v>
      </c>
      <c r="J38" s="192"/>
    </row>
    <row r="39" spans="1:10" ht="19.5" customHeight="1">
      <c r="A39" s="82" t="s">
        <v>74</v>
      </c>
      <c r="B39" s="245" t="s">
        <v>266</v>
      </c>
      <c r="C39" s="246"/>
      <c r="D39" s="246"/>
      <c r="E39" s="246"/>
      <c r="F39" s="246"/>
      <c r="G39" s="246"/>
      <c r="H39" s="246"/>
      <c r="I39" s="246"/>
      <c r="J39" s="247"/>
    </row>
    <row r="40" spans="1:10" ht="19.5" customHeight="1">
      <c r="A40" s="205" t="s">
        <v>267</v>
      </c>
      <c r="B40" s="206"/>
      <c r="C40" s="206"/>
      <c r="D40" s="206"/>
      <c r="E40" s="206"/>
      <c r="F40" s="206"/>
      <c r="G40" s="206"/>
      <c r="H40" s="206"/>
      <c r="I40" s="206"/>
      <c r="J40" s="207"/>
    </row>
    <row r="41" spans="1:10" ht="19.5" customHeight="1">
      <c r="A41" s="205" t="s">
        <v>268</v>
      </c>
      <c r="B41" s="206"/>
      <c r="C41" s="206"/>
      <c r="D41" s="206"/>
      <c r="E41" s="206"/>
      <c r="F41" s="206"/>
      <c r="G41" s="206"/>
      <c r="H41" s="206"/>
      <c r="I41" s="206"/>
      <c r="J41" s="207"/>
    </row>
    <row r="42" spans="1:10" ht="19.5" customHeight="1">
      <c r="A42" s="250" t="s">
        <v>77</v>
      </c>
      <c r="B42" s="221" t="s">
        <v>219</v>
      </c>
      <c r="C42" s="6" t="s">
        <v>70</v>
      </c>
      <c r="D42" s="40">
        <f aca="true" t="shared" si="1" ref="D42:D47">G42</f>
        <v>327.68481</v>
      </c>
      <c r="E42" s="40">
        <v>0</v>
      </c>
      <c r="F42" s="40">
        <v>0</v>
      </c>
      <c r="G42" s="40">
        <v>327.68481</v>
      </c>
      <c r="H42" s="34">
        <v>0</v>
      </c>
      <c r="I42" s="191" t="s">
        <v>34</v>
      </c>
      <c r="J42" s="221" t="s">
        <v>222</v>
      </c>
    </row>
    <row r="43" spans="1:10" ht="19.5" customHeight="1">
      <c r="A43" s="251"/>
      <c r="B43" s="222"/>
      <c r="C43" s="6" t="s">
        <v>71</v>
      </c>
      <c r="D43" s="33">
        <f t="shared" si="1"/>
        <v>392.20377</v>
      </c>
      <c r="E43" s="33">
        <v>0</v>
      </c>
      <c r="F43" s="33">
        <v>0</v>
      </c>
      <c r="G43" s="33">
        <v>392.20377</v>
      </c>
      <c r="H43" s="34">
        <v>0</v>
      </c>
      <c r="I43" s="192"/>
      <c r="J43" s="222"/>
    </row>
    <row r="44" spans="1:10" ht="19.5" customHeight="1">
      <c r="A44" s="251"/>
      <c r="B44" s="222"/>
      <c r="C44" s="44" t="s">
        <v>72</v>
      </c>
      <c r="D44" s="33">
        <f t="shared" si="1"/>
        <v>399.77835</v>
      </c>
      <c r="E44" s="33">
        <v>0</v>
      </c>
      <c r="F44" s="33">
        <v>0</v>
      </c>
      <c r="G44" s="33">
        <v>399.77835</v>
      </c>
      <c r="H44" s="52">
        <v>0</v>
      </c>
      <c r="I44" s="192"/>
      <c r="J44" s="222"/>
    </row>
    <row r="45" spans="1:10" ht="19.5" customHeight="1">
      <c r="A45" s="251"/>
      <c r="B45" s="222"/>
      <c r="C45" s="72" t="s">
        <v>128</v>
      </c>
      <c r="D45" s="71">
        <f t="shared" si="1"/>
        <v>447.926</v>
      </c>
      <c r="E45" s="71">
        <v>0</v>
      </c>
      <c r="F45" s="71">
        <v>0</v>
      </c>
      <c r="G45" s="71">
        <v>447.926</v>
      </c>
      <c r="H45" s="74">
        <v>0</v>
      </c>
      <c r="I45" s="192"/>
      <c r="J45" s="222"/>
    </row>
    <row r="46" spans="1:10" ht="19.5" customHeight="1">
      <c r="A46" s="251"/>
      <c r="B46" s="222"/>
      <c r="C46" s="6" t="s">
        <v>140</v>
      </c>
      <c r="D46" s="33">
        <f t="shared" si="1"/>
        <v>372.421</v>
      </c>
      <c r="E46" s="33">
        <v>0</v>
      </c>
      <c r="F46" s="33">
        <v>0</v>
      </c>
      <c r="G46" s="33">
        <v>372.421</v>
      </c>
      <c r="H46" s="34">
        <v>0</v>
      </c>
      <c r="I46" s="192"/>
      <c r="J46" s="222"/>
    </row>
    <row r="47" spans="1:10" ht="19.5" customHeight="1">
      <c r="A47" s="252"/>
      <c r="B47" s="223"/>
      <c r="C47" s="6" t="s">
        <v>141</v>
      </c>
      <c r="D47" s="33">
        <f t="shared" si="1"/>
        <v>372.421</v>
      </c>
      <c r="E47" s="33">
        <v>0</v>
      </c>
      <c r="F47" s="33">
        <v>0</v>
      </c>
      <c r="G47" s="33">
        <v>372.421</v>
      </c>
      <c r="H47" s="34">
        <v>0</v>
      </c>
      <c r="I47" s="193"/>
      <c r="J47" s="223"/>
    </row>
    <row r="48" spans="1:10" ht="19.5" customHeight="1">
      <c r="A48" s="184"/>
      <c r="B48" s="248" t="s">
        <v>29</v>
      </c>
      <c r="C48" s="19" t="s">
        <v>70</v>
      </c>
      <c r="D48" s="41">
        <f>D19+D25+D31+D37+D42</f>
        <v>3712.5436400000003</v>
      </c>
      <c r="E48" s="41">
        <f>E19+E25+E31+E37+E42</f>
        <v>0</v>
      </c>
      <c r="F48" s="41">
        <f>F19+F25+F31+F37+F42</f>
        <v>0</v>
      </c>
      <c r="G48" s="41">
        <f>G19+G25+G31+G37+G42</f>
        <v>3712.5436400000003</v>
      </c>
      <c r="H48" s="41">
        <v>0</v>
      </c>
      <c r="I48" s="182"/>
      <c r="J48" s="182"/>
    </row>
    <row r="49" spans="1:10" ht="19.5" customHeight="1">
      <c r="A49" s="184"/>
      <c r="B49" s="248"/>
      <c r="C49" s="19" t="s">
        <v>71</v>
      </c>
      <c r="D49" s="41">
        <f>D20+D26+D32+D43</f>
        <v>3809.5646100000004</v>
      </c>
      <c r="E49" s="41">
        <v>0</v>
      </c>
      <c r="F49" s="41">
        <v>0</v>
      </c>
      <c r="G49" s="41">
        <f>G20+G26+G32+G43</f>
        <v>3809.5646100000004</v>
      </c>
      <c r="H49" s="41">
        <v>0</v>
      </c>
      <c r="I49" s="182"/>
      <c r="J49" s="182"/>
    </row>
    <row r="50" spans="1:10" ht="19.5" customHeight="1">
      <c r="A50" s="184"/>
      <c r="B50" s="248"/>
      <c r="C50" s="51" t="s">
        <v>72</v>
      </c>
      <c r="D50" s="120">
        <f>D21+D27+D33+D44+D38</f>
        <v>3656.33921</v>
      </c>
      <c r="E50" s="120">
        <f>E21+E27+E33+E44</f>
        <v>0</v>
      </c>
      <c r="F50" s="120">
        <f>F21+F27+F33+F44</f>
        <v>0</v>
      </c>
      <c r="G50" s="120">
        <f>G21+G27+G33+G38+G44</f>
        <v>3656.33921</v>
      </c>
      <c r="H50" s="120">
        <v>0</v>
      </c>
      <c r="I50" s="182"/>
      <c r="J50" s="182"/>
    </row>
    <row r="51" spans="1:10" ht="19.5" customHeight="1">
      <c r="A51" s="184"/>
      <c r="B51" s="248"/>
      <c r="C51" s="76" t="s">
        <v>128</v>
      </c>
      <c r="D51" s="115">
        <f>G51</f>
        <v>2122.016</v>
      </c>
      <c r="E51" s="115">
        <v>0</v>
      </c>
      <c r="F51" s="115">
        <v>0</v>
      </c>
      <c r="G51" s="115">
        <f>G22+G28+G34+G45</f>
        <v>2122.016</v>
      </c>
      <c r="H51" s="115">
        <v>0</v>
      </c>
      <c r="I51" s="182"/>
      <c r="J51" s="182"/>
    </row>
    <row r="52" spans="1:10" ht="19.5" customHeight="1">
      <c r="A52" s="184"/>
      <c r="B52" s="248"/>
      <c r="C52" s="19" t="s">
        <v>140</v>
      </c>
      <c r="D52" s="41">
        <f>G52</f>
        <v>696.511</v>
      </c>
      <c r="E52" s="41">
        <v>0</v>
      </c>
      <c r="F52" s="41">
        <v>0</v>
      </c>
      <c r="G52" s="41">
        <f>G23+G29+G35+G46</f>
        <v>696.511</v>
      </c>
      <c r="H52" s="41">
        <v>0</v>
      </c>
      <c r="I52" s="182"/>
      <c r="J52" s="182"/>
    </row>
    <row r="53" spans="1:10" ht="19.5" customHeight="1">
      <c r="A53" s="184"/>
      <c r="B53" s="248"/>
      <c r="C53" s="19" t="s">
        <v>141</v>
      </c>
      <c r="D53" s="41">
        <f>G53</f>
        <v>696.511</v>
      </c>
      <c r="E53" s="41">
        <v>0</v>
      </c>
      <c r="F53" s="41">
        <v>0</v>
      </c>
      <c r="G53" s="41">
        <f>G24+G30+G36+G47</f>
        <v>696.511</v>
      </c>
      <c r="H53" s="41">
        <v>0</v>
      </c>
      <c r="I53" s="182"/>
      <c r="J53" s="182"/>
    </row>
    <row r="54" spans="1:10" ht="19.5" customHeight="1">
      <c r="A54" s="184"/>
      <c r="B54" s="248"/>
      <c r="C54" s="19" t="s">
        <v>356</v>
      </c>
      <c r="D54" s="41">
        <f>D48+D49+D50+D51+D52+D53</f>
        <v>14693.485460000002</v>
      </c>
      <c r="E54" s="41">
        <v>0</v>
      </c>
      <c r="F54" s="41">
        <v>0</v>
      </c>
      <c r="G54" s="41">
        <f>G48+G49+G50+G51+G52+G53</f>
        <v>14693.485460000002</v>
      </c>
      <c r="H54" s="41">
        <v>0</v>
      </c>
      <c r="I54" s="182"/>
      <c r="J54" s="182"/>
    </row>
    <row r="56" spans="1:10" ht="19.5" customHeight="1">
      <c r="A56" s="18"/>
      <c r="B56" s="149"/>
      <c r="C56" s="149"/>
      <c r="D56" s="149"/>
      <c r="E56" s="149"/>
      <c r="F56" s="149"/>
      <c r="G56" s="149"/>
      <c r="H56" s="149"/>
      <c r="I56" s="149"/>
      <c r="J56" s="149"/>
    </row>
    <row r="57" spans="1:10" ht="15">
      <c r="A57" s="18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21.75" customHeight="1">
      <c r="A58" s="18"/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0" ht="15">
      <c r="A59" s="18"/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5">
      <c r="A60" s="18"/>
      <c r="B60" s="149"/>
      <c r="C60" s="149"/>
      <c r="D60" s="149"/>
      <c r="E60" s="149"/>
      <c r="F60" s="149"/>
      <c r="G60" s="149"/>
      <c r="H60" s="149"/>
      <c r="I60" s="149"/>
      <c r="J60" s="149"/>
    </row>
    <row r="61" spans="1:10" ht="15">
      <c r="A61" s="18"/>
      <c r="B61" s="15"/>
      <c r="C61" s="15"/>
      <c r="D61" s="16"/>
      <c r="E61" s="16"/>
      <c r="F61" s="16"/>
      <c r="G61" s="16"/>
      <c r="H61" s="16"/>
      <c r="I61" s="15"/>
      <c r="J61" s="15"/>
    </row>
    <row r="62" spans="1:10" ht="15">
      <c r="A62" s="18"/>
      <c r="B62" s="249"/>
      <c r="C62" s="249"/>
      <c r="D62" s="249"/>
      <c r="E62" s="249"/>
      <c r="F62" s="249"/>
      <c r="G62" s="249"/>
      <c r="H62" s="249"/>
      <c r="I62" s="249"/>
      <c r="J62" s="249"/>
    </row>
    <row r="63" spans="1:10" ht="15">
      <c r="A63" s="18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5">
      <c r="A64" s="18"/>
      <c r="B64" s="149"/>
      <c r="C64" s="149"/>
      <c r="D64" s="149"/>
      <c r="E64" s="149"/>
      <c r="F64" s="149"/>
      <c r="G64" s="149"/>
      <c r="H64" s="149"/>
      <c r="I64" s="149"/>
      <c r="J64" s="149"/>
    </row>
  </sheetData>
  <mergeCells count="53">
    <mergeCell ref="A1:J1"/>
    <mergeCell ref="A2:J2"/>
    <mergeCell ref="H3:J3"/>
    <mergeCell ref="A42:A47"/>
    <mergeCell ref="B42:B47"/>
    <mergeCell ref="J37:J38"/>
    <mergeCell ref="A31:A36"/>
    <mergeCell ref="B31:B36"/>
    <mergeCell ref="I31:I36"/>
    <mergeCell ref="J31:J36"/>
    <mergeCell ref="A25:A30"/>
    <mergeCell ref="B25:B30"/>
    <mergeCell ref="I25:I30"/>
    <mergeCell ref="J25:J30"/>
    <mergeCell ref="B64:J64"/>
    <mergeCell ref="B58:J58"/>
    <mergeCell ref="B59:J59"/>
    <mergeCell ref="B60:J60"/>
    <mergeCell ref="B62:J62"/>
    <mergeCell ref="B56:J56"/>
    <mergeCell ref="B39:J39"/>
    <mergeCell ref="A40:J40"/>
    <mergeCell ref="A41:J41"/>
    <mergeCell ref="A48:A54"/>
    <mergeCell ref="B48:B54"/>
    <mergeCell ref="I48:I54"/>
    <mergeCell ref="J48:J54"/>
    <mergeCell ref="I42:I47"/>
    <mergeCell ref="J42:J47"/>
    <mergeCell ref="A17:J17"/>
    <mergeCell ref="A18:J18"/>
    <mergeCell ref="A19:A24"/>
    <mergeCell ref="B19:B24"/>
    <mergeCell ref="I19:I24"/>
    <mergeCell ref="J19:J24"/>
    <mergeCell ref="J12:J14"/>
    <mergeCell ref="E13:E14"/>
    <mergeCell ref="F13:G13"/>
    <mergeCell ref="B16:J16"/>
    <mergeCell ref="H9:J9"/>
    <mergeCell ref="A10:J10"/>
    <mergeCell ref="A5:J5"/>
    <mergeCell ref="A12:A14"/>
    <mergeCell ref="B12:B14"/>
    <mergeCell ref="C12:C14"/>
    <mergeCell ref="D12:D14"/>
    <mergeCell ref="E12:G12"/>
    <mergeCell ref="H12:H14"/>
    <mergeCell ref="I12:I14"/>
    <mergeCell ref="A6:J6"/>
    <mergeCell ref="A7:J7"/>
    <mergeCell ref="A8:J8"/>
    <mergeCell ref="A4:J4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scale="83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2020-05-07T07:08:34Z</cp:lastPrinted>
  <dcterms:created xsi:type="dcterms:W3CDTF">1996-10-08T23:32:33Z</dcterms:created>
  <dcterms:modified xsi:type="dcterms:W3CDTF">2020-05-25T06:25:44Z</dcterms:modified>
  <cp:category/>
  <cp:version/>
  <cp:contentType/>
  <cp:contentStatus/>
</cp:coreProperties>
</file>