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 activeTab="3"/>
  </bookViews>
  <sheets>
    <sheet name="p_1893_3" sheetId="2" r:id="rId1"/>
    <sheet name="p_1893_5" sheetId="3" r:id="rId2"/>
    <sheet name="p_1893_7" sheetId="5" r:id="rId3"/>
    <sheet name="p_1893_9" sheetId="6" r:id="rId4"/>
  </sheets>
  <calcPr calcId="145621"/>
</workbook>
</file>

<file path=xl/calcChain.xml><?xml version="1.0" encoding="utf-8"?>
<calcChain xmlns="http://schemas.openxmlformats.org/spreadsheetml/2006/main">
  <c r="G48" i="2" l="1"/>
  <c r="K49" i="2"/>
  <c r="H39" i="3" l="1"/>
  <c r="H38" i="3"/>
  <c r="H37" i="3"/>
  <c r="H36" i="3"/>
  <c r="H35" i="3"/>
  <c r="H34" i="3"/>
  <c r="H33" i="3"/>
  <c r="G39" i="3"/>
  <c r="G38" i="3"/>
  <c r="G37" i="3"/>
  <c r="G36" i="3"/>
  <c r="G35" i="3"/>
  <c r="G34" i="3"/>
  <c r="G33" i="3"/>
  <c r="F39" i="3"/>
  <c r="F38" i="3"/>
  <c r="F37" i="3"/>
  <c r="F36" i="3"/>
  <c r="F35" i="3"/>
  <c r="F34" i="3"/>
  <c r="F33" i="3"/>
  <c r="L54" i="2" l="1"/>
  <c r="G54" i="2" s="1"/>
  <c r="D25" i="3"/>
  <c r="F26" i="3" l="1"/>
  <c r="G26" i="3"/>
  <c r="H26" i="3"/>
  <c r="L49" i="2"/>
  <c r="D18" i="3" l="1"/>
  <c r="H38" i="6"/>
  <c r="G38" i="6"/>
  <c r="F38" i="6"/>
  <c r="H37" i="6"/>
  <c r="G37" i="6"/>
  <c r="F37" i="6"/>
  <c r="H36" i="6"/>
  <c r="G36" i="6"/>
  <c r="F36" i="6"/>
  <c r="H35" i="6"/>
  <c r="D35" i="6" s="1"/>
  <c r="G35" i="6"/>
  <c r="F35" i="6"/>
  <c r="H34" i="6"/>
  <c r="G34" i="6"/>
  <c r="F34" i="6"/>
  <c r="H33" i="6"/>
  <c r="G33" i="6"/>
  <c r="G30" i="6" s="1"/>
  <c r="F33" i="6"/>
  <c r="H32" i="6"/>
  <c r="G32" i="6"/>
  <c r="F32" i="6"/>
  <c r="F30" i="6" s="1"/>
  <c r="H31" i="6"/>
  <c r="D31" i="6" s="1"/>
  <c r="G31" i="6"/>
  <c r="F31" i="6"/>
  <c r="H30" i="6"/>
  <c r="D25" i="6"/>
  <c r="D24" i="6"/>
  <c r="D23" i="6"/>
  <c r="D22" i="6"/>
  <c r="D21" i="6"/>
  <c r="D20" i="6"/>
  <c r="D19" i="6"/>
  <c r="D18" i="6"/>
  <c r="G55" i="5"/>
  <c r="F55" i="5"/>
  <c r="E55" i="5"/>
  <c r="G54" i="5"/>
  <c r="F54" i="5"/>
  <c r="E54" i="5"/>
  <c r="G53" i="5"/>
  <c r="F53" i="5"/>
  <c r="E53" i="5"/>
  <c r="G52" i="5"/>
  <c r="F52" i="5"/>
  <c r="E52" i="5"/>
  <c r="D51" i="5"/>
  <c r="G50" i="5"/>
  <c r="F50" i="5"/>
  <c r="E50" i="5"/>
  <c r="D49" i="5"/>
  <c r="G48" i="5"/>
  <c r="G47" i="5" s="1"/>
  <c r="F48" i="5"/>
  <c r="E48" i="5"/>
  <c r="D46" i="5"/>
  <c r="D45" i="5"/>
  <c r="D44" i="5"/>
  <c r="D43" i="5"/>
  <c r="D42" i="5"/>
  <c r="D41" i="5"/>
  <c r="D40" i="5"/>
  <c r="D37" i="5"/>
  <c r="D36" i="5"/>
  <c r="D35" i="5"/>
  <c r="D34" i="5"/>
  <c r="D33" i="5"/>
  <c r="G29" i="5"/>
  <c r="G64" i="5" s="1"/>
  <c r="F29" i="5"/>
  <c r="E29" i="5"/>
  <c r="E64" i="5" s="1"/>
  <c r="H28" i="5"/>
  <c r="G28" i="5"/>
  <c r="G63" i="5" s="1"/>
  <c r="F28" i="5"/>
  <c r="F63" i="5" s="1"/>
  <c r="E28" i="5"/>
  <c r="E63" i="5" s="1"/>
  <c r="H27" i="5"/>
  <c r="G27" i="5"/>
  <c r="G62" i="5" s="1"/>
  <c r="F27" i="5"/>
  <c r="E27" i="5"/>
  <c r="E62" i="5" s="1"/>
  <c r="H26" i="5"/>
  <c r="G26" i="5"/>
  <c r="F26" i="5"/>
  <c r="F61" i="5" s="1"/>
  <c r="E26" i="5"/>
  <c r="H25" i="5"/>
  <c r="G25" i="5"/>
  <c r="G60" i="5" s="1"/>
  <c r="F25" i="5"/>
  <c r="F60" i="5" s="1"/>
  <c r="E25" i="5"/>
  <c r="E60" i="5" s="1"/>
  <c r="H24" i="5"/>
  <c r="G24" i="5"/>
  <c r="G59" i="5" s="1"/>
  <c r="F24" i="5"/>
  <c r="F59" i="5" s="1"/>
  <c r="E24" i="5"/>
  <c r="H23" i="5"/>
  <c r="G23" i="5"/>
  <c r="G58" i="5" s="1"/>
  <c r="F23" i="5"/>
  <c r="F58" i="5" s="1"/>
  <c r="E23" i="5"/>
  <c r="E58" i="5" s="1"/>
  <c r="H22" i="5"/>
  <c r="G22" i="5"/>
  <c r="G57" i="5" s="1"/>
  <c r="F22" i="5"/>
  <c r="F57" i="5" s="1"/>
  <c r="E22" i="5"/>
  <c r="D20" i="5"/>
  <c r="D19" i="5"/>
  <c r="D18" i="5"/>
  <c r="D17" i="5"/>
  <c r="D16" i="5"/>
  <c r="D15" i="5"/>
  <c r="D14" i="5"/>
  <c r="D58" i="5" s="1"/>
  <c r="D13" i="5"/>
  <c r="E39" i="3"/>
  <c r="D39" i="3" s="1"/>
  <c r="E38" i="3"/>
  <c r="D34" i="3"/>
  <c r="H32" i="3"/>
  <c r="G32" i="3"/>
  <c r="F32" i="3"/>
  <c r="D24" i="3"/>
  <c r="D23" i="3"/>
  <c r="D22" i="3"/>
  <c r="D21" i="3"/>
  <c r="D20" i="3"/>
  <c r="D19" i="3"/>
  <c r="K57" i="2"/>
  <c r="J57" i="2"/>
  <c r="L56" i="2"/>
  <c r="K56" i="2"/>
  <c r="L55" i="2"/>
  <c r="K55" i="2"/>
  <c r="K54" i="2"/>
  <c r="L53" i="2"/>
  <c r="K53" i="2"/>
  <c r="L52" i="2"/>
  <c r="K52" i="2"/>
  <c r="L51" i="2"/>
  <c r="K51" i="2"/>
  <c r="L50" i="2"/>
  <c r="K50" i="2"/>
  <c r="G47" i="2"/>
  <c r="G46" i="2"/>
  <c r="G45" i="2"/>
  <c r="G44" i="2"/>
  <c r="G43" i="2"/>
  <c r="G42" i="2"/>
  <c r="G41" i="2"/>
  <c r="G40" i="2"/>
  <c r="G39" i="2"/>
  <c r="G38" i="2"/>
  <c r="G37" i="2"/>
  <c r="G36" i="2"/>
  <c r="L32" i="2"/>
  <c r="K32" i="2"/>
  <c r="G30" i="2"/>
  <c r="G29" i="2"/>
  <c r="G28" i="2"/>
  <c r="G27" i="2"/>
  <c r="G26" i="2"/>
  <c r="L22" i="2"/>
  <c r="G21" i="2"/>
  <c r="G20" i="2"/>
  <c r="G19" i="2"/>
  <c r="G17" i="2"/>
  <c r="G16" i="2"/>
  <c r="G15" i="2"/>
  <c r="G14" i="2"/>
  <c r="G13" i="2"/>
  <c r="G12" i="2"/>
  <c r="G61" i="5" l="1"/>
  <c r="D53" i="5"/>
  <c r="F64" i="5"/>
  <c r="D55" i="5"/>
  <c r="G51" i="2"/>
  <c r="G53" i="2"/>
  <c r="G55" i="2"/>
  <c r="L58" i="2"/>
  <c r="G32" i="2"/>
  <c r="G22" i="2"/>
  <c r="K58" i="2"/>
  <c r="G56" i="2"/>
  <c r="D26" i="3"/>
  <c r="G52" i="2"/>
  <c r="F31" i="3"/>
  <c r="D54" i="5"/>
  <c r="D52" i="5"/>
  <c r="G50" i="2"/>
  <c r="D38" i="3"/>
  <c r="D34" i="6"/>
  <c r="G49" i="2"/>
  <c r="D33" i="6"/>
  <c r="D37" i="6"/>
  <c r="D30" i="6"/>
  <c r="D32" i="6"/>
  <c r="D36" i="6"/>
  <c r="D38" i="6"/>
  <c r="F62" i="5"/>
  <c r="F47" i="5"/>
  <c r="D50" i="5"/>
  <c r="D48" i="5"/>
  <c r="F21" i="5"/>
  <c r="D22" i="5"/>
  <c r="D23" i="5"/>
  <c r="H21" i="5"/>
  <c r="E59" i="5"/>
  <c r="D26" i="5"/>
  <c r="D27" i="5"/>
  <c r="D37" i="3"/>
  <c r="E31" i="3"/>
  <c r="D33" i="3"/>
  <c r="D35" i="3"/>
  <c r="D32" i="3"/>
  <c r="H31" i="3"/>
  <c r="D36" i="3"/>
  <c r="F56" i="5"/>
  <c r="D59" i="5"/>
  <c r="D60" i="5"/>
  <c r="G56" i="5"/>
  <c r="D62" i="5"/>
  <c r="D63" i="5"/>
  <c r="D64" i="5"/>
  <c r="G21" i="5"/>
  <c r="D24" i="5"/>
  <c r="D28" i="5"/>
  <c r="E57" i="5"/>
  <c r="E61" i="5"/>
  <c r="D61" i="5" s="1"/>
  <c r="D25" i="5"/>
  <c r="D29" i="5"/>
  <c r="E21" i="5"/>
  <c r="E47" i="5"/>
  <c r="G31" i="3"/>
  <c r="G58" i="2" l="1"/>
  <c r="D31" i="3"/>
  <c r="D47" i="5"/>
  <c r="D21" i="5"/>
  <c r="D57" i="5"/>
  <c r="E56" i="5"/>
  <c r="D56" i="5" s="1"/>
</calcChain>
</file>

<file path=xl/sharedStrings.xml><?xml version="1.0" encoding="utf-8"?>
<sst xmlns="http://schemas.openxmlformats.org/spreadsheetml/2006/main" count="320" uniqueCount="150">
  <si>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</si>
  <si>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</si>
  <si>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</si>
  <si>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</si>
  <si>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</si>
  <si>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</si>
  <si>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</si>
  <si>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Объем финансирования (тыс. руб.)</t>
  </si>
  <si>
    <t>Исполнители, соисполнители,ответственные за реализацию мероприятий</t>
  </si>
  <si>
    <t>в том числе по годам:</t>
  </si>
  <si>
    <t>Итого по подпрограмме</t>
  </si>
  <si>
    <t>Ожидаемые показатели оценки эффективности (количественные и качественные)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</si>
  <si>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</si>
  <si>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</si>
  <si>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</si>
  <si>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</si>
  <si>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</si>
  <si>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</si>
  <si>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</si>
  <si>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Приложение</t>
  </si>
  <si>
    <t xml:space="preserve">Приложение </t>
  </si>
  <si>
    <t>Наименование мероприятия</t>
  </si>
  <si>
    <t>Срок исполнения</t>
  </si>
  <si>
    <t>Собственных доходов</t>
  </si>
  <si>
    <t>Субсидии иные межбюджетные трансферты</t>
  </si>
  <si>
    <t>1. Комплексное освоение и развитие территории ЗАТО г. Радужный в  целях жилищного строительства</t>
  </si>
  <si>
    <t>2015 год</t>
  </si>
  <si>
    <t>МКУ "ГКМХ"</t>
  </si>
  <si>
    <t xml:space="preserve">Увеличение годового объема ввода жилья к 2022 году до 20,0 тыс.кв. метров </t>
  </si>
  <si>
    <t xml:space="preserve">2016 год </t>
  </si>
  <si>
    <t>Технический паспорт на  сети водоснабжения,  теплоснабжения, водоотведения</t>
  </si>
  <si>
    <t xml:space="preserve">2017 год </t>
  </si>
  <si>
    <t>Строительство инженерной и транспортной инфраструктуры в 7/3  квартале</t>
  </si>
  <si>
    <t xml:space="preserve">2019 год </t>
  </si>
  <si>
    <t xml:space="preserve">2020 год </t>
  </si>
  <si>
    <t xml:space="preserve">2022 год </t>
  </si>
  <si>
    <t>Итого по п.1</t>
  </si>
  <si>
    <t>2015-2022 годы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</si>
  <si>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</si>
  <si>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инженерной инфраструктуры в 7/1  квартале</t>
  </si>
  <si>
    <t>Строительство площадок  и объектов благоустройства в 7/1  квартале</t>
  </si>
  <si>
    <t>Итого по п.2</t>
  </si>
  <si>
    <t>3.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</si>
  <si>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</si>
  <si>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</si>
  <si>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 xml:space="preserve">Увеличение годового объема ввода жилья к 2020 году до 17,0 тыс.кв. метров </t>
  </si>
  <si>
    <t>Строительство объекта   "Газоснабжение в квартале в 7/1  ЗАТО г. Радужный Владимирской  области"</t>
  </si>
  <si>
    <t>ПИР и экспертиза проекта  на строительство сетей газоснабжение и водоснабжения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</si>
  <si>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</si>
  <si>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Строительство наружных сетей водоотведения. Владимирская обл., ЗАТО г. Радужный,  квартал 7/1</t>
  </si>
  <si>
    <t xml:space="preserve">2018 год </t>
  </si>
  <si>
    <t>Строительство временной дороги в 7/1 квартале ЗАТО г. Радужный Владимирской  области</t>
  </si>
  <si>
    <t xml:space="preserve">Строительство инженерной и транспортной  инфраструктуры в 7/1 квартале </t>
  </si>
  <si>
    <t xml:space="preserve">Итого по п.3 </t>
  </si>
  <si>
    <t xml:space="preserve">2015-2022 годы </t>
  </si>
  <si>
    <t>№п/п</t>
  </si>
  <si>
    <t>Объем финансирования (тыс.руб.)</t>
  </si>
  <si>
    <t>Исполнители, соисполнители, ответственные за реализацию мероприятий</t>
  </si>
  <si>
    <t>Субсидии, иные межбюджетные трансферты</t>
  </si>
  <si>
    <t>Предоставление многодетным семьям социальных выплат на приобретение жилья</t>
  </si>
  <si>
    <t>Формирование заявок на выделение из областного бюджета средств на софинансирование предоставления социальных выплат</t>
  </si>
  <si>
    <t>Администрация ЗАТО г. Радужный, МКУ "ГКМХ"</t>
  </si>
  <si>
    <t>обеспечение  жильем 6 многодетных семей, нуждающихся в жилых помещениях</t>
  </si>
  <si>
    <t>Формирование базы многодетных семей участников Подпрограммы</t>
  </si>
  <si>
    <t>Осуществление расчета размера социальной выплаты на дату выдачи свидетельства</t>
  </si>
  <si>
    <t>Оформление и выдача свидетельств многодетным семьям</t>
  </si>
  <si>
    <t xml:space="preserve">Предоставление многодетным семьям социальных выплат на строительство индивидуального жилого дома </t>
  </si>
  <si>
    <t>ИТОГО по п.5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</si>
  <si>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</si>
  <si>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Информационное сопровождение хода реализации Подпрограммы</t>
  </si>
  <si>
    <t>Администрация ЗАТО г. Радужный</t>
  </si>
  <si>
    <t xml:space="preserve"> в том числе по годам</t>
  </si>
  <si>
    <t>к подпрограмме 5 "Социальное жилье ЗАТО г.Радужный"</t>
  </si>
  <si>
    <t xml:space="preserve">1. Строительство жилья </t>
  </si>
  <si>
    <t>1.1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</si>
  <si>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</si>
  <si>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2015 год </t>
  </si>
  <si>
    <t>Обеспечение жильем 71 семьи, признанной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</si>
  <si>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1.2.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</si>
  <si>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</si>
  <si>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1.3.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</si>
  <si>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</si>
  <si>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1.4.</t>
  </si>
  <si>
    <t xml:space="preserve">Проектно-изыскательские  работы (ПИР) на строительство  многоквартирного дома </t>
  </si>
  <si>
    <t>1.5.</t>
  </si>
  <si>
    <t>Строительство многоквартирного дома</t>
  </si>
  <si>
    <t>1.6.</t>
  </si>
  <si>
    <t xml:space="preserve">Строительство многоквартирного дома  </t>
  </si>
  <si>
    <t xml:space="preserve">2021 год </t>
  </si>
  <si>
    <t>1.7.</t>
  </si>
  <si>
    <t>Итого  по п. 1</t>
  </si>
  <si>
    <t xml:space="preserve">2.  Приобретение  жилья </t>
  </si>
  <si>
    <t>2.1.</t>
  </si>
  <si>
    <t>Приобретение благоустроенных жилых помещений (квартир) во вновь построенных домах  для обеспечения жильем  граждан, признанных в установленном порядке нуждающимися в жилых помещениях на территории ЗАТО г. Радужный Владимирской области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</t>
  </si>
  <si>
    <t>КУМИ,                  МКУ "ГКМХ"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</si>
  <si>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</si>
  <si>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2.2.</t>
  </si>
  <si>
    <t>Приобретение жилья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</si>
  <si>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</si>
  <si>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2.2.1.</t>
  </si>
  <si>
    <t>Мероприятие, предусматривающее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</si>
  <si>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</si>
  <si>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</si>
  <si>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 xml:space="preserve">комнаты площадью 17,1 кв. в коммунальной квартире, расположенной по адресу:  1 квартал, дом 36, квартира  № 49 </t>
  </si>
  <si>
    <t>комната № 802"Б" в жилом помещении № 802, расположенном по адресу 9 квартал, дом № 8, г. Радужный, Владимирской области</t>
  </si>
  <si>
    <t>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</si>
  <si>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</si>
  <si>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>Администрация ЗАТО г. Радужный                 МКУ "ГКМХ"</t>
  </si>
  <si>
    <t xml:space="preserve">Итого  по п.2 </t>
  </si>
  <si>
    <t xml:space="preserve">Приложение  </t>
  </si>
  <si>
    <t>к подпрограмме 6 "Обеспечение жильем молодых семей ЗАТО г.Радужный"</t>
  </si>
  <si>
    <t>Предоставление молодым семьям социальных выплат на приобретение жилья</t>
  </si>
  <si>
    <t>Формирование заявок на софинансирование предоставления социальных выплат</t>
  </si>
  <si>
    <t>Формирование базы молодых семей участников Подпрограммы</t>
  </si>
  <si>
    <t>Оформление и выдача свидетельств молодым семьям</t>
  </si>
  <si>
    <t>обеспечение  жильем 22  молодых семьи, нуждающихся в жилых помещениях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</si>
  <si>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</si>
  <si>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2. Развитие малоэтажного жилищного строительства на территории ЗАТО г. Радужный</t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</si>
  <si>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повышение качества и условий жизни семей, имеющих троих и более детей в возрасте до 18 лет, проживающих на территории ЗАТО г. Радужный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</si>
  <si>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  </r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</si>
  <si>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оказание поддержки по освоению земельных участков, предназначенных для застройки малоэтажными жилыми домами.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</si>
  <si>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проведение работ по инженерному и транспортному обустройству земельных участков</t>
    </r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</si>
  <si>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комплексное освоение земельных участков, предназначенных для строительства жилья экономкласса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</si>
  <si>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  </r>
  </si>
  <si>
    <t>Строительство инженерной инфраструктуры 
в 9 квартале (строительство сетей водоснабжения, теплоснабжения, электроснабжения и др.)</t>
  </si>
  <si>
    <t>Строительство детского сада на 235 мест (начало) 
в 7/3 квартале - 35 млн.</t>
  </si>
  <si>
    <t>Администрация ЗАТО г. Радужный, 
МКУ "ГКМХ"</t>
  </si>
  <si>
    <r>
      <rPr>
        <b/>
        <sz val="11"/>
        <rFont val="Times New Roman"/>
        <family val="1"/>
        <charset val="204"/>
      </rPr>
      <t>Цель:</t>
    </r>
    <r>
      <rPr>
        <sz val="11"/>
        <rFont val="Times New Roman"/>
        <family val="1"/>
        <charset val="204"/>
      </rPr>
      <t xml:space="preserve"> Оказание многодетным семьям ЗАТО г. Радужный - участникам Подпрограммы государственной поддержки в улучшении жилищных условий</t>
    </r>
  </si>
  <si>
    <r>
      <rPr>
        <b/>
        <sz val="11"/>
        <rFont val="Times New Roman"/>
        <family val="1"/>
        <charset val="204"/>
      </rPr>
      <t>Задача</t>
    </r>
    <r>
      <rPr>
        <sz val="11"/>
        <rFont val="Times New Roman"/>
        <family val="1"/>
        <charset val="204"/>
      </rPr>
      <t>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  </r>
  </si>
  <si>
    <t>№
п/п</t>
  </si>
  <si>
    <r>
      <rPr>
        <b/>
        <sz val="12"/>
        <rFont val="Times New Roman"/>
        <family val="1"/>
        <charset val="204"/>
      </rPr>
      <t>Цель:</t>
    </r>
    <r>
      <rPr>
        <sz val="12"/>
        <rFont val="Times New Roman"/>
        <family val="1"/>
        <charset val="204"/>
      </rPr>
      <t xml:space="preserve">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  </r>
  </si>
  <si>
    <r>
      <rPr>
        <b/>
        <sz val="12"/>
        <rFont val="Times New Roman"/>
        <family val="1"/>
        <charset val="204"/>
      </rPr>
      <t xml:space="preserve">Задача: </t>
    </r>
    <r>
      <rPr>
        <sz val="12"/>
        <rFont val="Times New Roman"/>
        <family val="1"/>
        <charset val="204"/>
      </rPr>
      <t>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  </r>
  </si>
  <si>
    <t>2015-2022 г.</t>
  </si>
  <si>
    <r>
      <rPr>
        <b/>
        <sz val="11"/>
        <rFont val="Times New Roman"/>
        <family val="1"/>
        <charset val="204"/>
      </rPr>
      <t>Цель:</t>
    </r>
    <r>
      <rPr>
        <sz val="11"/>
        <rFont val="Times New Roman"/>
        <family val="1"/>
        <charset val="204"/>
      </rPr>
      <t xml:space="preserve">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  </r>
  </si>
  <si>
    <r>
      <rPr>
        <b/>
        <sz val="11"/>
        <rFont val="Times New Roman"/>
        <family val="1"/>
        <charset val="204"/>
      </rPr>
      <t>Задача:</t>
    </r>
    <r>
      <rPr>
        <sz val="11"/>
        <rFont val="Times New Roman"/>
        <family val="1"/>
        <charset val="204"/>
      </rPr>
      <t xml:space="preserve">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  </r>
  </si>
  <si>
    <t>Перечень мероприятий подпрограммы 6 
"Обеспечение жильем молодых семей ЗАТО г.Радужный"</t>
  </si>
  <si>
    <r>
      <rPr>
        <b/>
        <sz val="12"/>
        <rFont val="Times New Roman"/>
        <family val="1"/>
        <charset val="204"/>
      </rPr>
      <t xml:space="preserve">Цель: </t>
    </r>
    <r>
      <rPr>
        <sz val="12"/>
        <rFont val="Times New Roman"/>
        <family val="1"/>
        <charset val="204"/>
      </rPr>
      <t xml:space="preserve"> Оказание молодым семьям ЗАТО г. Радужный - участникам Подпрограммы государственной поддержки в улучшении жилищных условий</t>
    </r>
  </si>
  <si>
    <r>
      <rPr>
        <b/>
        <sz val="12"/>
        <rFont val="Times New Roman"/>
        <family val="1"/>
        <charset val="204"/>
      </rPr>
      <t xml:space="preserve">Задача: </t>
    </r>
    <r>
      <rPr>
        <sz val="12"/>
        <rFont val="Times New Roman"/>
        <family val="1"/>
        <charset val="204"/>
      </rPr>
      <t xml:space="preserve"> привлечение финансовых и инвестиционных ресурсов для обеспечения молодых семей благоустроенным жильем</t>
    </r>
  </si>
  <si>
    <t>Перечень мероприятий подпрограммы 2 
"Стимулирование развития жилищного строительства ЗАТО г. Радужный"</t>
  </si>
  <si>
    <t>Перечень мероприятий подпрограммы 3 
"Обеспечение жильем многодетных семей ЗАТО г. Радужный"</t>
  </si>
  <si>
    <t>Перечень мероприятий подпрограммы 5
"Социальное жилье ЗАТО г.Радужный"</t>
  </si>
  <si>
    <t>к подпрограмме 3 "Обеспечение жильем многодетных семей ЗАТО г. Радужный"</t>
  </si>
  <si>
    <t>О. И. Мазурова 3-40-97</t>
  </si>
  <si>
    <t>О. И. Мазурова, 3-40-97</t>
  </si>
  <si>
    <t>Приложение 
к  подпрограмме 2 "Стимулирование развития жилищного строительства ЗАТО г. Радужный"</t>
  </si>
  <si>
    <t>О. И. Мазурова, 3 40 97</t>
  </si>
  <si>
    <t>Приложение № 9
к постановлению администрации ЗАТО г. Радужный 
Владимирской области 
 от 30.12.2019 № 1893</t>
  </si>
  <si>
    <t xml:space="preserve">Приложение № 7  
к постановлению администрации ЗАТО г. Радужный Владимисркой области 
 от 30.12.2019 № 1893
</t>
  </si>
  <si>
    <t>Приложение № 5 
к постановлению администрации ЗАТО г. Радужный Владимирской области 
 от 30.12.2019 № 1893</t>
  </si>
  <si>
    <t>Приложение № 3  
к постановлению адмистрации ЗАТО г. Радужный Владимирской области 
 от 30.12.2019 № 1893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</si>
</sst>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#,##0.00000"/>
    <numFmt numFmtId="167" formatCode="#,##0.00\ _р_."/>
    <numFmt numFmtId="168" formatCode="#,##0.00\ &quot;р.&quot;"/>
    <numFmt numFmtId="169" formatCode="#,##0.00000\ _р_.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7" xfId="0" applyFont="1" applyBorder="1"/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vertical="top"/>
    </xf>
    <xf numFmtId="4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5" fillId="0" borderId="3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/>
    </xf>
    <xf numFmtId="167" fontId="1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5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top"/>
    </xf>
    <xf numFmtId="165" fontId="15" fillId="0" borderId="5" xfId="0" applyNumberFormat="1" applyFont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top" wrapText="1"/>
    </xf>
    <xf numFmtId="165" fontId="0" fillId="0" borderId="0" xfId="0" applyNumberFormat="1"/>
    <xf numFmtId="165" fontId="8" fillId="0" borderId="9" xfId="0" applyNumberFormat="1" applyFont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8" fillId="0" borderId="5" xfId="0" applyNumberFormat="1" applyFont="1" applyBorder="1" applyAlignment="1"/>
    <xf numFmtId="165" fontId="8" fillId="0" borderId="5" xfId="0" applyNumberFormat="1" applyFont="1" applyBorder="1"/>
    <xf numFmtId="165" fontId="8" fillId="0" borderId="5" xfId="0" applyNumberFormat="1" applyFont="1" applyBorder="1" applyAlignment="1">
      <alignment wrapText="1"/>
    </xf>
    <xf numFmtId="165" fontId="15" fillId="0" borderId="5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8" fillId="0" borderId="1" xfId="0" applyFont="1" applyBorder="1"/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8" fillId="0" borderId="5" xfId="0" applyFont="1" applyBorder="1"/>
    <xf numFmtId="0" fontId="0" fillId="0" borderId="0" xfId="0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/>
    </xf>
    <xf numFmtId="169" fontId="8" fillId="0" borderId="1" xfId="0" applyNumberFormat="1" applyFont="1" applyBorder="1" applyAlignment="1"/>
    <xf numFmtId="169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/>
    <xf numFmtId="169" fontId="8" fillId="0" borderId="1" xfId="0" applyNumberFormat="1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/>
    </xf>
    <xf numFmtId="169" fontId="8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165" fontId="4" fillId="0" borderId="7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" fillId="0" borderId="0" xfId="0" applyFont="1" applyBorder="1"/>
    <xf numFmtId="166" fontId="0" fillId="0" borderId="0" xfId="0" applyNumberForma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6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168" fontId="8" fillId="0" borderId="2" xfId="0" applyNumberFormat="1" applyFont="1" applyBorder="1" applyAlignment="1">
      <alignment horizontal="center" vertical="center"/>
    </xf>
    <xf numFmtId="168" fontId="8" fillId="0" borderId="4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workbookViewId="0">
      <selection activeCell="A9" sqref="A9:O9"/>
    </sheetView>
  </sheetViews>
  <sheetFormatPr defaultRowHeight="15" x14ac:dyDescent="0.25"/>
  <cols>
    <col min="1" max="1" width="4.85546875" customWidth="1"/>
    <col min="3" max="3" width="17.42578125" customWidth="1"/>
    <col min="4" max="4" width="21.7109375" customWidth="1"/>
    <col min="6" max="6" width="7" customWidth="1"/>
    <col min="8" max="8" width="8.7109375" customWidth="1"/>
    <col min="9" max="9" width="2" hidden="1" customWidth="1"/>
    <col min="10" max="10" width="9.42578125" bestFit="1" customWidth="1"/>
    <col min="11" max="11" width="12.85546875" customWidth="1"/>
    <col min="12" max="12" width="13.7109375" bestFit="1" customWidth="1"/>
    <col min="13" max="13" width="11" customWidth="1"/>
    <col min="14" max="14" width="13.28515625" customWidth="1"/>
    <col min="15" max="15" width="15" customWidth="1"/>
    <col min="16" max="17" width="11.5703125" bestFit="1" customWidth="1"/>
  </cols>
  <sheetData>
    <row r="1" spans="1:15" ht="56.25" customHeight="1" x14ac:dyDescent="0.25">
      <c r="J1" s="144" t="s">
        <v>149</v>
      </c>
      <c r="K1" s="145"/>
      <c r="L1" s="145"/>
      <c r="M1" s="145"/>
      <c r="N1" s="145"/>
      <c r="O1" s="145"/>
    </row>
    <row r="3" spans="1:15" ht="4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53" t="s">
        <v>144</v>
      </c>
      <c r="K3" s="153"/>
      <c r="L3" s="153"/>
      <c r="M3" s="153"/>
      <c r="N3" s="153"/>
      <c r="O3" s="153"/>
    </row>
    <row r="4" spans="1:15" ht="33" customHeight="1" x14ac:dyDescent="0.25">
      <c r="A4" s="154" t="s">
        <v>138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x14ac:dyDescent="0.25">
      <c r="A5" s="149" t="s">
        <v>0</v>
      </c>
      <c r="B5" s="149" t="s">
        <v>21</v>
      </c>
      <c r="C5" s="149"/>
      <c r="D5" s="149"/>
      <c r="E5" s="149" t="s">
        <v>22</v>
      </c>
      <c r="F5" s="149"/>
      <c r="G5" s="149" t="s">
        <v>7</v>
      </c>
      <c r="H5" s="149"/>
      <c r="I5" s="149"/>
      <c r="J5" s="151" t="s">
        <v>1</v>
      </c>
      <c r="K5" s="151"/>
      <c r="L5" s="151"/>
      <c r="M5" s="149" t="s">
        <v>2</v>
      </c>
      <c r="N5" s="155" t="s">
        <v>8</v>
      </c>
      <c r="O5" s="149" t="s">
        <v>11</v>
      </c>
    </row>
    <row r="6" spans="1:15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 t="s">
        <v>3</v>
      </c>
      <c r="K6" s="151" t="s">
        <v>23</v>
      </c>
      <c r="L6" s="151"/>
      <c r="M6" s="149"/>
      <c r="N6" s="155"/>
      <c r="O6" s="150"/>
    </row>
    <row r="7" spans="1:15" ht="36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35" t="s">
        <v>24</v>
      </c>
      <c r="L7" s="35" t="s">
        <v>5</v>
      </c>
      <c r="M7" s="149"/>
      <c r="N7" s="155"/>
      <c r="O7" s="150"/>
    </row>
    <row r="8" spans="1:15" x14ac:dyDescent="0.25">
      <c r="A8" s="2">
        <v>1</v>
      </c>
      <c r="B8" s="152">
        <v>2</v>
      </c>
      <c r="C8" s="152"/>
      <c r="D8" s="152"/>
      <c r="E8" s="152">
        <v>3</v>
      </c>
      <c r="F8" s="152"/>
      <c r="G8" s="152">
        <v>4</v>
      </c>
      <c r="H8" s="152"/>
      <c r="I8" s="152"/>
      <c r="J8" s="2">
        <v>5</v>
      </c>
      <c r="K8" s="3">
        <v>6</v>
      </c>
      <c r="L8" s="2">
        <v>7</v>
      </c>
      <c r="M8" s="4">
        <v>8</v>
      </c>
      <c r="N8" s="2">
        <v>9</v>
      </c>
      <c r="O8" s="2">
        <v>10</v>
      </c>
    </row>
    <row r="9" spans="1:15" x14ac:dyDescent="0.25">
      <c r="A9" s="156" t="s">
        <v>25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x14ac:dyDescent="0.25">
      <c r="A10" s="157" t="s">
        <v>122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63.75" customHeight="1" x14ac:dyDescent="0.25">
      <c r="A11" s="158" t="s">
        <v>123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5" ht="33.75" customHeight="1" x14ac:dyDescent="0.25">
      <c r="A12" s="175"/>
      <c r="B12" s="159" t="s">
        <v>124</v>
      </c>
      <c r="C12" s="160"/>
      <c r="D12" s="161"/>
      <c r="E12" s="165" t="s">
        <v>26</v>
      </c>
      <c r="F12" s="165"/>
      <c r="G12" s="166">
        <f t="shared" ref="G12:G21" si="0">SUM(J12:M12)</f>
        <v>8000</v>
      </c>
      <c r="H12" s="166"/>
      <c r="I12" s="166"/>
      <c r="J12" s="103">
        <v>0</v>
      </c>
      <c r="K12" s="104">
        <v>0</v>
      </c>
      <c r="L12" s="103">
        <v>8000</v>
      </c>
      <c r="M12" s="5"/>
      <c r="N12" s="146" t="s">
        <v>27</v>
      </c>
      <c r="O12" s="167" t="s">
        <v>28</v>
      </c>
    </row>
    <row r="13" spans="1:15" ht="24.75" customHeight="1" x14ac:dyDescent="0.25">
      <c r="A13" s="176"/>
      <c r="B13" s="162"/>
      <c r="C13" s="163"/>
      <c r="D13" s="164"/>
      <c r="E13" s="165" t="s">
        <v>29</v>
      </c>
      <c r="F13" s="165"/>
      <c r="G13" s="166">
        <f t="shared" si="0"/>
        <v>3729.1007100000002</v>
      </c>
      <c r="H13" s="166"/>
      <c r="I13" s="166"/>
      <c r="J13" s="103">
        <v>0</v>
      </c>
      <c r="K13" s="104">
        <v>0</v>
      </c>
      <c r="L13" s="103">
        <v>3729.1007100000002</v>
      </c>
      <c r="M13" s="5"/>
      <c r="N13" s="147"/>
      <c r="O13" s="167"/>
    </row>
    <row r="14" spans="1:15" ht="32.25" customHeight="1" x14ac:dyDescent="0.25">
      <c r="A14" s="176"/>
      <c r="B14" s="158" t="s">
        <v>30</v>
      </c>
      <c r="C14" s="158"/>
      <c r="D14" s="158"/>
      <c r="E14" s="168" t="s">
        <v>31</v>
      </c>
      <c r="F14" s="168"/>
      <c r="G14" s="169">
        <f t="shared" si="0"/>
        <v>49.939959999999999</v>
      </c>
      <c r="H14" s="169"/>
      <c r="I14" s="169"/>
      <c r="J14" s="98"/>
      <c r="K14" s="99"/>
      <c r="L14" s="98">
        <v>49.939959999999999</v>
      </c>
      <c r="M14" s="6"/>
      <c r="N14" s="147"/>
      <c r="O14" s="167"/>
    </row>
    <row r="15" spans="1:15" x14ac:dyDescent="0.25">
      <c r="A15" s="176"/>
      <c r="B15" s="159" t="s">
        <v>32</v>
      </c>
      <c r="C15" s="160"/>
      <c r="D15" s="161"/>
      <c r="E15" s="168" t="s">
        <v>33</v>
      </c>
      <c r="F15" s="168"/>
      <c r="G15" s="169">
        <f t="shared" si="0"/>
        <v>0</v>
      </c>
      <c r="H15" s="169"/>
      <c r="I15" s="169"/>
      <c r="J15" s="98"/>
      <c r="K15" s="99"/>
      <c r="L15" s="98">
        <v>0</v>
      </c>
      <c r="M15" s="6"/>
      <c r="N15" s="147"/>
      <c r="O15" s="167"/>
    </row>
    <row r="16" spans="1:15" x14ac:dyDescent="0.25">
      <c r="A16" s="176"/>
      <c r="B16" s="170"/>
      <c r="C16" s="171"/>
      <c r="D16" s="172"/>
      <c r="E16" s="173" t="s">
        <v>34</v>
      </c>
      <c r="F16" s="174"/>
      <c r="G16" s="169">
        <f t="shared" si="0"/>
        <v>0</v>
      </c>
      <c r="H16" s="169"/>
      <c r="I16" s="169"/>
      <c r="J16" s="98"/>
      <c r="K16" s="99"/>
      <c r="L16" s="98">
        <v>0</v>
      </c>
      <c r="M16" s="6"/>
      <c r="N16" s="147"/>
      <c r="O16" s="167"/>
    </row>
    <row r="17" spans="1:30" x14ac:dyDescent="0.25">
      <c r="A17" s="176"/>
      <c r="B17" s="170"/>
      <c r="C17" s="171"/>
      <c r="D17" s="172"/>
      <c r="E17" s="173" t="s">
        <v>17</v>
      </c>
      <c r="F17" s="174"/>
      <c r="G17" s="169">
        <f t="shared" si="0"/>
        <v>0</v>
      </c>
      <c r="H17" s="169"/>
      <c r="I17" s="169"/>
      <c r="J17" s="98"/>
      <c r="K17" s="99"/>
      <c r="L17" s="98">
        <v>0</v>
      </c>
      <c r="M17" s="6"/>
      <c r="N17" s="147"/>
      <c r="O17" s="167"/>
    </row>
    <row r="18" spans="1:30" x14ac:dyDescent="0.25">
      <c r="A18" s="176"/>
      <c r="B18" s="162"/>
      <c r="C18" s="163"/>
      <c r="D18" s="164"/>
      <c r="E18" s="173" t="s">
        <v>35</v>
      </c>
      <c r="F18" s="174"/>
      <c r="G18" s="178">
        <v>0</v>
      </c>
      <c r="H18" s="179"/>
      <c r="I18" s="180"/>
      <c r="J18" s="98"/>
      <c r="K18" s="99"/>
      <c r="L18" s="98">
        <v>0</v>
      </c>
      <c r="M18" s="6"/>
      <c r="N18" s="147"/>
      <c r="O18" s="167"/>
      <c r="Q18" s="105"/>
    </row>
    <row r="19" spans="1:30" ht="15" customHeight="1" x14ac:dyDescent="0.25">
      <c r="A19" s="176"/>
      <c r="B19" s="159" t="s">
        <v>125</v>
      </c>
      <c r="C19" s="160"/>
      <c r="D19" s="161"/>
      <c r="E19" s="168" t="s">
        <v>34</v>
      </c>
      <c r="F19" s="168"/>
      <c r="G19" s="169">
        <f t="shared" si="0"/>
        <v>0</v>
      </c>
      <c r="H19" s="169"/>
      <c r="I19" s="169"/>
      <c r="J19" s="98"/>
      <c r="K19" s="99"/>
      <c r="L19" s="98">
        <v>0</v>
      </c>
      <c r="M19" s="6"/>
      <c r="N19" s="148"/>
      <c r="O19" s="167"/>
    </row>
    <row r="20" spans="1:30" x14ac:dyDescent="0.25">
      <c r="A20" s="176"/>
      <c r="B20" s="170"/>
      <c r="C20" s="171"/>
      <c r="D20" s="172"/>
      <c r="E20" s="173" t="s">
        <v>17</v>
      </c>
      <c r="F20" s="174"/>
      <c r="G20" s="169">
        <f t="shared" si="0"/>
        <v>0</v>
      </c>
      <c r="H20" s="169"/>
      <c r="I20" s="169"/>
      <c r="J20" s="98"/>
      <c r="K20" s="99"/>
      <c r="L20" s="98">
        <v>0</v>
      </c>
      <c r="M20" s="6"/>
      <c r="N20" s="66"/>
      <c r="O20" s="64"/>
    </row>
    <row r="21" spans="1:30" x14ac:dyDescent="0.25">
      <c r="A21" s="176"/>
      <c r="B21" s="162"/>
      <c r="C21" s="163"/>
      <c r="D21" s="164"/>
      <c r="E21" s="173" t="s">
        <v>35</v>
      </c>
      <c r="F21" s="174"/>
      <c r="G21" s="178">
        <f t="shared" si="0"/>
        <v>0</v>
      </c>
      <c r="H21" s="179"/>
      <c r="I21" s="180"/>
      <c r="J21" s="98"/>
      <c r="K21" s="99"/>
      <c r="L21" s="98">
        <v>0</v>
      </c>
      <c r="M21" s="6"/>
      <c r="N21" s="66"/>
      <c r="O21" s="64"/>
    </row>
    <row r="22" spans="1:30" x14ac:dyDescent="0.25">
      <c r="A22" s="177"/>
      <c r="B22" s="181" t="s">
        <v>36</v>
      </c>
      <c r="C22" s="181"/>
      <c r="D22" s="181"/>
      <c r="E22" s="182" t="s">
        <v>37</v>
      </c>
      <c r="F22" s="183"/>
      <c r="G22" s="184">
        <f>SUM(G12:I19)</f>
        <v>11779.04067</v>
      </c>
      <c r="H22" s="184"/>
      <c r="I22" s="184"/>
      <c r="J22" s="101"/>
      <c r="K22" s="102"/>
      <c r="L22" s="101">
        <f>SUM(L12:L21)</f>
        <v>11779.04067</v>
      </c>
      <c r="M22" s="6"/>
      <c r="N22" s="7"/>
      <c r="O22" s="7"/>
      <c r="P22" s="105"/>
    </row>
    <row r="23" spans="1:30" ht="15" customHeight="1" x14ac:dyDescent="0.25">
      <c r="A23" s="188" t="s">
        <v>117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0"/>
      <c r="P23" s="105"/>
    </row>
    <row r="24" spans="1:30" ht="15" customHeight="1" x14ac:dyDescent="0.25">
      <c r="A24" s="231" t="s">
        <v>120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  <c r="P24" s="105"/>
    </row>
    <row r="25" spans="1:30" ht="17.25" customHeight="1" x14ac:dyDescent="0.25">
      <c r="A25" s="235" t="s">
        <v>121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</row>
    <row r="26" spans="1:30" ht="31.5" customHeight="1" x14ac:dyDescent="0.25">
      <c r="A26" s="238"/>
      <c r="B26" s="207" t="s">
        <v>38</v>
      </c>
      <c r="C26" s="208"/>
      <c r="D26" s="209"/>
      <c r="E26" s="165" t="s">
        <v>26</v>
      </c>
      <c r="F26" s="165"/>
      <c r="G26" s="169">
        <f t="shared" ref="G26:G30" si="1">SUM(J26:M26)</f>
        <v>18496.412</v>
      </c>
      <c r="H26" s="169"/>
      <c r="I26" s="169"/>
      <c r="J26" s="98"/>
      <c r="K26" s="99">
        <v>8075</v>
      </c>
      <c r="L26" s="98">
        <v>10421.412</v>
      </c>
      <c r="M26" s="95"/>
      <c r="N26" s="146" t="s">
        <v>27</v>
      </c>
      <c r="O26" s="146" t="s">
        <v>28</v>
      </c>
    </row>
    <row r="27" spans="1:30" ht="33.75" customHeight="1" x14ac:dyDescent="0.25">
      <c r="A27" s="239"/>
      <c r="B27" s="210"/>
      <c r="C27" s="211"/>
      <c r="D27" s="212"/>
      <c r="E27" s="165" t="s">
        <v>29</v>
      </c>
      <c r="F27" s="165"/>
      <c r="G27" s="169">
        <f t="shared" si="1"/>
        <v>55.269260000000003</v>
      </c>
      <c r="H27" s="169"/>
      <c r="I27" s="169"/>
      <c r="J27" s="98"/>
      <c r="K27" s="99">
        <v>0</v>
      </c>
      <c r="L27" s="100">
        <v>55.269260000000003</v>
      </c>
      <c r="M27" s="95"/>
      <c r="N27" s="147"/>
      <c r="O27" s="147"/>
    </row>
    <row r="28" spans="1:30" ht="31.5" customHeight="1" x14ac:dyDescent="0.25">
      <c r="A28" s="239"/>
      <c r="B28" s="194" t="s">
        <v>39</v>
      </c>
      <c r="C28" s="195"/>
      <c r="D28" s="196"/>
      <c r="E28" s="168" t="s">
        <v>33</v>
      </c>
      <c r="F28" s="168"/>
      <c r="G28" s="197">
        <f t="shared" si="1"/>
        <v>0</v>
      </c>
      <c r="H28" s="197"/>
      <c r="I28" s="197"/>
      <c r="J28" s="9"/>
      <c r="K28" s="85">
        <v>0</v>
      </c>
      <c r="L28" s="9">
        <v>0</v>
      </c>
      <c r="M28" s="95"/>
      <c r="N28" s="147"/>
      <c r="O28" s="147"/>
    </row>
    <row r="29" spans="1:30" x14ac:dyDescent="0.25">
      <c r="A29" s="239"/>
      <c r="B29" s="198" t="s">
        <v>40</v>
      </c>
      <c r="C29" s="199"/>
      <c r="D29" s="200"/>
      <c r="E29" s="173" t="s">
        <v>34</v>
      </c>
      <c r="F29" s="174"/>
      <c r="G29" s="197">
        <f t="shared" si="1"/>
        <v>0</v>
      </c>
      <c r="H29" s="197"/>
      <c r="I29" s="197"/>
      <c r="J29" s="9"/>
      <c r="K29" s="85">
        <v>0</v>
      </c>
      <c r="L29" s="9">
        <v>0</v>
      </c>
      <c r="M29" s="95"/>
      <c r="N29" s="147"/>
      <c r="O29" s="147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x14ac:dyDescent="0.25">
      <c r="A30" s="239"/>
      <c r="B30" s="201"/>
      <c r="C30" s="202"/>
      <c r="D30" s="203"/>
      <c r="E30" s="173" t="s">
        <v>17</v>
      </c>
      <c r="F30" s="174"/>
      <c r="G30" s="185">
        <f t="shared" si="1"/>
        <v>0</v>
      </c>
      <c r="H30" s="186"/>
      <c r="I30" s="187"/>
      <c r="J30" s="9"/>
      <c r="K30" s="85">
        <v>0</v>
      </c>
      <c r="L30" s="9">
        <v>0</v>
      </c>
      <c r="M30" s="95"/>
      <c r="N30" s="147"/>
      <c r="O30" s="147"/>
    </row>
    <row r="31" spans="1:30" x14ac:dyDescent="0.25">
      <c r="A31" s="239"/>
      <c r="B31" s="204"/>
      <c r="C31" s="205"/>
      <c r="D31" s="206"/>
      <c r="E31" s="173" t="s">
        <v>35</v>
      </c>
      <c r="F31" s="174"/>
      <c r="G31" s="185">
        <v>0</v>
      </c>
      <c r="H31" s="186"/>
      <c r="I31" s="187"/>
      <c r="J31" s="9"/>
      <c r="K31" s="85">
        <v>0</v>
      </c>
      <c r="L31" s="9">
        <v>0</v>
      </c>
      <c r="M31" s="95"/>
      <c r="N31" s="148"/>
      <c r="O31" s="148"/>
    </row>
    <row r="32" spans="1:30" x14ac:dyDescent="0.25">
      <c r="A32" s="240"/>
      <c r="B32" s="181" t="s">
        <v>41</v>
      </c>
      <c r="C32" s="181"/>
      <c r="D32" s="181"/>
      <c r="E32" s="182" t="s">
        <v>37</v>
      </c>
      <c r="F32" s="183"/>
      <c r="G32" s="184">
        <f>SUM(G26:I31)</f>
        <v>18551.681260000001</v>
      </c>
      <c r="H32" s="184"/>
      <c r="I32" s="184"/>
      <c r="J32" s="101"/>
      <c r="K32" s="102">
        <f>SUM(K26:K29)</f>
        <v>8075</v>
      </c>
      <c r="L32" s="101">
        <f>SUM(L26:L31)</f>
        <v>10476.681259999999</v>
      </c>
      <c r="M32" s="96"/>
      <c r="N32" s="97"/>
      <c r="O32" s="97"/>
    </row>
    <row r="33" spans="1:16" ht="30" customHeight="1" x14ac:dyDescent="0.25">
      <c r="A33" s="34" t="s">
        <v>42</v>
      </c>
      <c r="B33" s="181" t="s">
        <v>43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</row>
    <row r="34" spans="1:16" ht="15" customHeight="1" x14ac:dyDescent="0.25">
      <c r="A34" s="231" t="s">
        <v>118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3"/>
    </row>
    <row r="35" spans="1:16" ht="34.5" customHeight="1" x14ac:dyDescent="0.25">
      <c r="A35" s="231" t="s">
        <v>119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3"/>
    </row>
    <row r="36" spans="1:16" ht="62.25" customHeight="1" x14ac:dyDescent="0.25">
      <c r="A36" s="228"/>
      <c r="B36" s="191" t="s">
        <v>44</v>
      </c>
      <c r="C36" s="192"/>
      <c r="D36" s="193"/>
      <c r="E36" s="167" t="s">
        <v>26</v>
      </c>
      <c r="F36" s="167"/>
      <c r="G36" s="197">
        <f t="shared" ref="G36:G40" si="2">SUM(J36:M36)</f>
        <v>1953.7380000000001</v>
      </c>
      <c r="H36" s="197"/>
      <c r="I36" s="197"/>
      <c r="J36" s="9"/>
      <c r="K36" s="85"/>
      <c r="L36" s="9">
        <v>1953.7380000000001</v>
      </c>
      <c r="M36" s="63"/>
      <c r="N36" s="64" t="s">
        <v>27</v>
      </c>
      <c r="O36" s="167" t="s">
        <v>45</v>
      </c>
    </row>
    <row r="37" spans="1:16" ht="42" customHeight="1" x14ac:dyDescent="0.25">
      <c r="A37" s="229"/>
      <c r="B37" s="213" t="s">
        <v>46</v>
      </c>
      <c r="C37" s="213"/>
      <c r="D37" s="213"/>
      <c r="E37" s="167" t="s">
        <v>29</v>
      </c>
      <c r="F37" s="167"/>
      <c r="G37" s="197">
        <f t="shared" si="2"/>
        <v>5969.4907899999998</v>
      </c>
      <c r="H37" s="197"/>
      <c r="I37" s="197"/>
      <c r="J37" s="9"/>
      <c r="K37" s="85">
        <v>5285</v>
      </c>
      <c r="L37" s="86">
        <v>684.49078999999995</v>
      </c>
      <c r="M37" s="63"/>
      <c r="N37" s="147" t="s">
        <v>27</v>
      </c>
      <c r="O37" s="167"/>
    </row>
    <row r="38" spans="1:16" ht="36.75" customHeight="1" x14ac:dyDescent="0.25">
      <c r="A38" s="229"/>
      <c r="B38" s="213" t="s">
        <v>47</v>
      </c>
      <c r="C38" s="213"/>
      <c r="D38" s="213"/>
      <c r="E38" s="214" t="s">
        <v>31</v>
      </c>
      <c r="F38" s="214"/>
      <c r="G38" s="197">
        <f t="shared" si="2"/>
        <v>157.49299999999999</v>
      </c>
      <c r="H38" s="197"/>
      <c r="I38" s="197"/>
      <c r="J38" s="9"/>
      <c r="K38" s="85"/>
      <c r="L38" s="86">
        <v>157.49299999999999</v>
      </c>
      <c r="M38" s="63"/>
      <c r="N38" s="147"/>
      <c r="O38" s="167"/>
    </row>
    <row r="39" spans="1:16" ht="47.25" customHeight="1" x14ac:dyDescent="0.25">
      <c r="A39" s="229"/>
      <c r="B39" s="213" t="s">
        <v>48</v>
      </c>
      <c r="C39" s="213"/>
      <c r="D39" s="213"/>
      <c r="E39" s="214" t="s">
        <v>31</v>
      </c>
      <c r="F39" s="214"/>
      <c r="G39" s="197">
        <f t="shared" si="2"/>
        <v>10448.25657</v>
      </c>
      <c r="H39" s="197"/>
      <c r="I39" s="197"/>
      <c r="J39" s="9"/>
      <c r="K39" s="85">
        <v>9301</v>
      </c>
      <c r="L39" s="9">
        <v>1147.25657</v>
      </c>
      <c r="M39" s="8"/>
      <c r="N39" s="147"/>
      <c r="O39" s="167"/>
    </row>
    <row r="40" spans="1:16" x14ac:dyDescent="0.25">
      <c r="A40" s="229"/>
      <c r="B40" s="198" t="s">
        <v>49</v>
      </c>
      <c r="C40" s="199"/>
      <c r="D40" s="200"/>
      <c r="E40" s="168" t="s">
        <v>50</v>
      </c>
      <c r="F40" s="168"/>
      <c r="G40" s="197">
        <f t="shared" si="2"/>
        <v>10482.596450000001</v>
      </c>
      <c r="H40" s="197"/>
      <c r="I40" s="197"/>
      <c r="J40" s="9"/>
      <c r="K40" s="85">
        <v>8713.5</v>
      </c>
      <c r="L40" s="9">
        <v>1769.09645</v>
      </c>
      <c r="M40" s="63"/>
      <c r="N40" s="67"/>
      <c r="O40" s="65"/>
    </row>
    <row r="41" spans="1:16" x14ac:dyDescent="0.25">
      <c r="A41" s="229"/>
      <c r="B41" s="201"/>
      <c r="C41" s="202"/>
      <c r="D41" s="203"/>
      <c r="E41" s="168" t="s">
        <v>33</v>
      </c>
      <c r="F41" s="168"/>
      <c r="G41" s="197">
        <f>SUM(J41:M41)</f>
        <v>4825.1358</v>
      </c>
      <c r="H41" s="197"/>
      <c r="I41" s="197"/>
      <c r="J41" s="9"/>
      <c r="K41" s="87">
        <v>4171.8270000000002</v>
      </c>
      <c r="L41" s="88">
        <v>653.30880000000002</v>
      </c>
      <c r="M41" s="63"/>
      <c r="N41" s="67"/>
      <c r="O41" s="65"/>
      <c r="P41" s="84"/>
    </row>
    <row r="42" spans="1:16" x14ac:dyDescent="0.25">
      <c r="A42" s="229"/>
      <c r="B42" s="201"/>
      <c r="C42" s="202"/>
      <c r="D42" s="203"/>
      <c r="E42" s="173" t="s">
        <v>34</v>
      </c>
      <c r="F42" s="174"/>
      <c r="G42" s="197">
        <f t="shared" ref="G42:G43" si="3">SUM(J42:M42)</f>
        <v>0</v>
      </c>
      <c r="H42" s="197"/>
      <c r="I42" s="197"/>
      <c r="J42" s="9"/>
      <c r="K42" s="85">
        <v>0</v>
      </c>
      <c r="L42" s="9">
        <v>0</v>
      </c>
      <c r="M42" s="63"/>
      <c r="N42" s="67"/>
      <c r="O42" s="65"/>
    </row>
    <row r="43" spans="1:16" x14ac:dyDescent="0.25">
      <c r="A43" s="229"/>
      <c r="B43" s="204"/>
      <c r="C43" s="205"/>
      <c r="D43" s="206"/>
      <c r="E43" s="173" t="s">
        <v>17</v>
      </c>
      <c r="F43" s="174"/>
      <c r="G43" s="185">
        <f t="shared" si="3"/>
        <v>0</v>
      </c>
      <c r="H43" s="186"/>
      <c r="I43" s="187"/>
      <c r="J43" s="9"/>
      <c r="K43" s="85">
        <v>0</v>
      </c>
      <c r="L43" s="9">
        <v>0</v>
      </c>
      <c r="M43" s="63"/>
      <c r="N43" s="67"/>
      <c r="O43" s="65"/>
    </row>
    <row r="44" spans="1:16" x14ac:dyDescent="0.25">
      <c r="A44" s="229"/>
      <c r="B44" s="198" t="s">
        <v>51</v>
      </c>
      <c r="C44" s="199"/>
      <c r="D44" s="200"/>
      <c r="E44" s="168" t="s">
        <v>50</v>
      </c>
      <c r="F44" s="168"/>
      <c r="G44" s="197">
        <f>SUM(J44:M44)</f>
        <v>3230.1260000000002</v>
      </c>
      <c r="H44" s="197"/>
      <c r="I44" s="197"/>
      <c r="J44" s="9"/>
      <c r="K44" s="85">
        <v>0</v>
      </c>
      <c r="L44" s="9">
        <v>3230.1260000000002</v>
      </c>
      <c r="M44" s="63"/>
      <c r="N44" s="67"/>
      <c r="O44" s="65"/>
    </row>
    <row r="45" spans="1:16" x14ac:dyDescent="0.25">
      <c r="A45" s="229"/>
      <c r="B45" s="204"/>
      <c r="C45" s="205"/>
      <c r="D45" s="206"/>
      <c r="E45" s="168" t="s">
        <v>33</v>
      </c>
      <c r="F45" s="168"/>
      <c r="G45" s="197">
        <f>L45+K45</f>
        <v>799.43494999999996</v>
      </c>
      <c r="H45" s="197"/>
      <c r="I45" s="197"/>
      <c r="J45" s="9"/>
      <c r="K45" s="9">
        <v>0</v>
      </c>
      <c r="L45" s="9">
        <v>799.43494999999996</v>
      </c>
      <c r="M45" s="63"/>
      <c r="N45" s="67"/>
      <c r="O45" s="65"/>
    </row>
    <row r="46" spans="1:16" x14ac:dyDescent="0.25">
      <c r="A46" s="229"/>
      <c r="B46" s="198" t="s">
        <v>52</v>
      </c>
      <c r="C46" s="199"/>
      <c r="D46" s="200"/>
      <c r="E46" s="173" t="s">
        <v>34</v>
      </c>
      <c r="F46" s="174"/>
      <c r="G46" s="197">
        <f t="shared" ref="G46:G48" si="4">SUM(J46:M46)</f>
        <v>0</v>
      </c>
      <c r="H46" s="197"/>
      <c r="I46" s="197"/>
      <c r="J46" s="9"/>
      <c r="K46" s="85">
        <v>0</v>
      </c>
      <c r="L46" s="9">
        <v>0</v>
      </c>
      <c r="M46" s="63"/>
      <c r="N46" s="65"/>
      <c r="O46" s="65"/>
    </row>
    <row r="47" spans="1:16" x14ac:dyDescent="0.25">
      <c r="A47" s="229"/>
      <c r="B47" s="201"/>
      <c r="C47" s="202"/>
      <c r="D47" s="203"/>
      <c r="E47" s="173" t="s">
        <v>17</v>
      </c>
      <c r="F47" s="174"/>
      <c r="G47" s="197">
        <f t="shared" si="4"/>
        <v>0</v>
      </c>
      <c r="H47" s="197"/>
      <c r="I47" s="197"/>
      <c r="J47" s="9"/>
      <c r="K47" s="85">
        <v>0</v>
      </c>
      <c r="L47" s="9">
        <v>0</v>
      </c>
      <c r="M47" s="63"/>
      <c r="N47" s="65"/>
      <c r="O47" s="65"/>
    </row>
    <row r="48" spans="1:16" x14ac:dyDescent="0.25">
      <c r="A48" s="229"/>
      <c r="B48" s="204"/>
      <c r="C48" s="205"/>
      <c r="D48" s="206"/>
      <c r="E48" s="173" t="s">
        <v>35</v>
      </c>
      <c r="F48" s="174"/>
      <c r="G48" s="185">
        <f t="shared" si="4"/>
        <v>0</v>
      </c>
      <c r="H48" s="186"/>
      <c r="I48" s="187"/>
      <c r="J48" s="9"/>
      <c r="K48" s="85">
        <v>0</v>
      </c>
      <c r="L48" s="9">
        <v>0</v>
      </c>
      <c r="M48" s="63"/>
      <c r="N48" s="65"/>
      <c r="O48" s="65"/>
    </row>
    <row r="49" spans="1:15" x14ac:dyDescent="0.25">
      <c r="A49" s="230"/>
      <c r="B49" s="215" t="s">
        <v>53</v>
      </c>
      <c r="C49" s="216"/>
      <c r="D49" s="217"/>
      <c r="E49" s="218" t="s">
        <v>54</v>
      </c>
      <c r="F49" s="219"/>
      <c r="G49" s="220">
        <f>SUM(G36:I48)</f>
        <v>37866.271560000001</v>
      </c>
      <c r="H49" s="220"/>
      <c r="I49" s="220"/>
      <c r="J49" s="90"/>
      <c r="K49" s="91">
        <f>SUM(K36:K48)</f>
        <v>27471.327000000001</v>
      </c>
      <c r="L49" s="90">
        <f>L36+L37+L38+L39+L40+L41+L44+L45+L46+L47+L48</f>
        <v>10394.944560000002</v>
      </c>
      <c r="M49" s="63"/>
      <c r="N49" s="65"/>
      <c r="O49" s="65"/>
    </row>
    <row r="50" spans="1:15" x14ac:dyDescent="0.25">
      <c r="A50" s="224"/>
      <c r="B50" s="167" t="s">
        <v>10</v>
      </c>
      <c r="C50" s="167"/>
      <c r="D50" s="167"/>
      <c r="E50" s="225" t="s">
        <v>26</v>
      </c>
      <c r="F50" s="226"/>
      <c r="G50" s="197">
        <f t="shared" ref="G50:G52" si="5">SUM(J50:M50)</f>
        <v>28450.15</v>
      </c>
      <c r="H50" s="197"/>
      <c r="I50" s="197"/>
      <c r="J50" s="9"/>
      <c r="K50" s="85">
        <f>K26</f>
        <v>8075</v>
      </c>
      <c r="L50" s="9">
        <f>L26+L36+L12</f>
        <v>20375.150000000001</v>
      </c>
      <c r="M50" s="10"/>
      <c r="N50" s="68"/>
      <c r="O50" s="68"/>
    </row>
    <row r="51" spans="1:15" x14ac:dyDescent="0.25">
      <c r="A51" s="224"/>
      <c r="B51" s="167"/>
      <c r="C51" s="167"/>
      <c r="D51" s="167"/>
      <c r="E51" s="225" t="s">
        <v>29</v>
      </c>
      <c r="F51" s="226"/>
      <c r="G51" s="197">
        <f t="shared" si="5"/>
        <v>9753.8607599999996</v>
      </c>
      <c r="H51" s="197"/>
      <c r="I51" s="197"/>
      <c r="J51" s="9"/>
      <c r="K51" s="9">
        <f>K27+K13+K37</f>
        <v>5285</v>
      </c>
      <c r="L51" s="9">
        <f>L27+L13+L37</f>
        <v>4468.8607600000005</v>
      </c>
      <c r="M51" s="10"/>
      <c r="N51" s="68"/>
      <c r="O51" s="68"/>
    </row>
    <row r="52" spans="1:15" x14ac:dyDescent="0.25">
      <c r="A52" s="224"/>
      <c r="B52" s="167"/>
      <c r="C52" s="167"/>
      <c r="D52" s="167"/>
      <c r="E52" s="225" t="s">
        <v>31</v>
      </c>
      <c r="F52" s="226"/>
      <c r="G52" s="197">
        <f t="shared" si="5"/>
        <v>10655.68953</v>
      </c>
      <c r="H52" s="197"/>
      <c r="I52" s="197"/>
      <c r="J52" s="9"/>
      <c r="K52" s="85">
        <f>K14+K39</f>
        <v>9301</v>
      </c>
      <c r="L52" s="9">
        <f>L14+L39+L38</f>
        <v>1354.6895299999999</v>
      </c>
      <c r="M52" s="10"/>
      <c r="N52" s="68"/>
      <c r="O52" s="68"/>
    </row>
    <row r="53" spans="1:15" x14ac:dyDescent="0.25">
      <c r="A53" s="224"/>
      <c r="B53" s="167"/>
      <c r="C53" s="167"/>
      <c r="D53" s="167"/>
      <c r="E53" s="168" t="s">
        <v>50</v>
      </c>
      <c r="F53" s="168"/>
      <c r="G53" s="197">
        <f>SUM(J53:M53)</f>
        <v>13712.722450000001</v>
      </c>
      <c r="H53" s="197"/>
      <c r="I53" s="197"/>
      <c r="J53" s="9"/>
      <c r="K53" s="9">
        <f>K40+K44</f>
        <v>8713.5</v>
      </c>
      <c r="L53" s="9">
        <f>L40+L44</f>
        <v>4999.2224500000002</v>
      </c>
      <c r="M53" s="10"/>
      <c r="N53" s="68"/>
      <c r="O53" s="68"/>
    </row>
    <row r="54" spans="1:15" x14ac:dyDescent="0.25">
      <c r="A54" s="224"/>
      <c r="B54" s="167"/>
      <c r="C54" s="167"/>
      <c r="D54" s="167"/>
      <c r="E54" s="168" t="s">
        <v>33</v>
      </c>
      <c r="F54" s="168"/>
      <c r="G54" s="227">
        <f>K54+L54</f>
        <v>5624.5707500000008</v>
      </c>
      <c r="H54" s="227"/>
      <c r="I54" s="227"/>
      <c r="J54" s="88"/>
      <c r="K54" s="89">
        <f>K28+K41</f>
        <v>4171.8270000000002</v>
      </c>
      <c r="L54" s="88">
        <f>L28+L41+L45</f>
        <v>1452.7437500000001</v>
      </c>
      <c r="M54" s="10"/>
      <c r="N54" s="68"/>
      <c r="O54" s="68"/>
    </row>
    <row r="55" spans="1:15" x14ac:dyDescent="0.25">
      <c r="A55" s="224"/>
      <c r="B55" s="167"/>
      <c r="C55" s="167"/>
      <c r="D55" s="167"/>
      <c r="E55" s="173" t="s">
        <v>34</v>
      </c>
      <c r="F55" s="174"/>
      <c r="G55" s="197">
        <f>SUM(J55:M55)</f>
        <v>0</v>
      </c>
      <c r="H55" s="197"/>
      <c r="I55" s="197"/>
      <c r="J55" s="9"/>
      <c r="K55" s="9">
        <f>K19+K29+K42+K46+K16</f>
        <v>0</v>
      </c>
      <c r="L55" s="9">
        <f>L19+L29+L42+L46+L16</f>
        <v>0</v>
      </c>
      <c r="M55" s="10"/>
      <c r="N55" s="68"/>
      <c r="O55" s="68"/>
    </row>
    <row r="56" spans="1:15" x14ac:dyDescent="0.25">
      <c r="A56" s="224"/>
      <c r="B56" s="167"/>
      <c r="C56" s="167"/>
      <c r="D56" s="167"/>
      <c r="E56" s="173" t="s">
        <v>17</v>
      </c>
      <c r="F56" s="174"/>
      <c r="G56" s="197">
        <f>SUM(J56:M56)</f>
        <v>0</v>
      </c>
      <c r="H56" s="197"/>
      <c r="I56" s="197"/>
      <c r="J56" s="9"/>
      <c r="K56" s="85">
        <f>K47+K30+K20+K43</f>
        <v>0</v>
      </c>
      <c r="L56" s="9">
        <f>L47+L30+L20+L43</f>
        <v>0</v>
      </c>
      <c r="M56" s="10"/>
      <c r="N56" s="68"/>
      <c r="O56" s="68"/>
    </row>
    <row r="57" spans="1:15" x14ac:dyDescent="0.25">
      <c r="A57" s="224"/>
      <c r="B57" s="167"/>
      <c r="C57" s="167"/>
      <c r="D57" s="167"/>
      <c r="E57" s="173" t="s">
        <v>35</v>
      </c>
      <c r="F57" s="174"/>
      <c r="G57" s="197">
        <v>0</v>
      </c>
      <c r="H57" s="197"/>
      <c r="I57" s="197"/>
      <c r="J57" s="9">
        <f t="shared" ref="J57" si="6">J48+J31</f>
        <v>0</v>
      </c>
      <c r="K57" s="9">
        <f>K48+K31+K18</f>
        <v>0</v>
      </c>
      <c r="L57" s="9">
        <v>0</v>
      </c>
      <c r="M57" s="10"/>
      <c r="N57" s="68"/>
      <c r="O57" s="68"/>
    </row>
    <row r="58" spans="1:15" x14ac:dyDescent="0.25">
      <c r="A58" s="224"/>
      <c r="B58" s="167"/>
      <c r="C58" s="167"/>
      <c r="D58" s="167"/>
      <c r="E58" s="221" t="s">
        <v>54</v>
      </c>
      <c r="F58" s="222"/>
      <c r="G58" s="223">
        <f>K58+L58</f>
        <v>68196.993489999993</v>
      </c>
      <c r="H58" s="223"/>
      <c r="I58" s="223"/>
      <c r="J58" s="92"/>
      <c r="K58" s="93">
        <f>SUM(K50:K57)</f>
        <v>35546.326999999997</v>
      </c>
      <c r="L58" s="94">
        <f>SUM(L50:L57)</f>
        <v>32650.666490000003</v>
      </c>
      <c r="M58" s="10"/>
      <c r="N58" s="68"/>
      <c r="O58" s="68"/>
    </row>
    <row r="59" spans="1:15" x14ac:dyDescent="0.25">
      <c r="A59" s="234"/>
      <c r="B59" s="241"/>
      <c r="C59" s="241"/>
      <c r="D59" s="241"/>
      <c r="E59" s="234"/>
      <c r="F59" s="234"/>
      <c r="G59" s="242"/>
      <c r="H59" s="234"/>
      <c r="I59" s="234"/>
      <c r="J59" s="1"/>
      <c r="K59" s="1"/>
      <c r="L59" s="1"/>
      <c r="M59" s="1"/>
      <c r="N59" s="1"/>
      <c r="O59" s="1"/>
    </row>
    <row r="60" spans="1:15" x14ac:dyDescent="0.25">
      <c r="A60" s="234"/>
      <c r="B60" s="241" t="s">
        <v>145</v>
      </c>
      <c r="C60" s="241"/>
      <c r="D60" s="241"/>
      <c r="E60" s="234"/>
      <c r="F60" s="234"/>
      <c r="G60" s="242"/>
      <c r="H60" s="234"/>
      <c r="I60" s="234"/>
      <c r="J60" s="1"/>
      <c r="K60" s="1"/>
      <c r="L60" s="1"/>
      <c r="M60" s="1"/>
      <c r="N60" s="1"/>
      <c r="O60" s="1"/>
    </row>
    <row r="61" spans="1:15" x14ac:dyDescent="0.25">
      <c r="A61" s="234"/>
      <c r="B61" s="234"/>
      <c r="C61" s="234"/>
      <c r="D61" s="234"/>
      <c r="E61" s="234"/>
      <c r="F61" s="234"/>
      <c r="G61" s="234"/>
      <c r="H61" s="234"/>
      <c r="I61" s="234"/>
      <c r="J61" s="1"/>
      <c r="K61" s="1"/>
      <c r="L61" s="1"/>
      <c r="M61" s="1"/>
      <c r="N61" s="1"/>
      <c r="O61" s="1"/>
    </row>
    <row r="62" spans="1:15" x14ac:dyDescent="0.25">
      <c r="A62" s="234"/>
      <c r="B62" s="234"/>
      <c r="C62" s="234"/>
      <c r="D62" s="234"/>
      <c r="E62" s="234"/>
      <c r="F62" s="234"/>
      <c r="G62" s="234"/>
      <c r="H62" s="234"/>
      <c r="I62" s="234"/>
      <c r="J62" s="1"/>
      <c r="K62" s="1"/>
      <c r="L62" s="1"/>
      <c r="M62" s="1"/>
      <c r="N62" s="1"/>
      <c r="O62" s="1"/>
    </row>
    <row r="63" spans="1:15" x14ac:dyDescent="0.25">
      <c r="A63" s="234"/>
      <c r="B63" s="234"/>
      <c r="C63" s="234"/>
      <c r="D63" s="234"/>
      <c r="E63" s="234"/>
      <c r="F63" s="234"/>
      <c r="G63" s="234"/>
      <c r="H63" s="234"/>
      <c r="I63" s="234"/>
      <c r="J63" s="1"/>
      <c r="K63" s="1"/>
      <c r="L63" s="1"/>
      <c r="M63" s="1"/>
      <c r="N63" s="1"/>
      <c r="O63" s="1"/>
    </row>
  </sheetData>
  <mergeCells count="151">
    <mergeCell ref="A36:A49"/>
    <mergeCell ref="A34:O34"/>
    <mergeCell ref="A35:O35"/>
    <mergeCell ref="B19:D21"/>
    <mergeCell ref="B63:D63"/>
    <mergeCell ref="E63:F63"/>
    <mergeCell ref="G63:I63"/>
    <mergeCell ref="A24:O24"/>
    <mergeCell ref="A25:O25"/>
    <mergeCell ref="A26:A32"/>
    <mergeCell ref="B61:D61"/>
    <mergeCell ref="E61:F61"/>
    <mergeCell ref="G61:I61"/>
    <mergeCell ref="B62:D62"/>
    <mergeCell ref="E62:F62"/>
    <mergeCell ref="G62:I62"/>
    <mergeCell ref="A59:A63"/>
    <mergeCell ref="B59:D59"/>
    <mergeCell ref="E59:F59"/>
    <mergeCell ref="G59:I59"/>
    <mergeCell ref="B60:D60"/>
    <mergeCell ref="E60:F60"/>
    <mergeCell ref="G60:I60"/>
    <mergeCell ref="E56:F56"/>
    <mergeCell ref="G56:I56"/>
    <mergeCell ref="E57:F57"/>
    <mergeCell ref="G57:I57"/>
    <mergeCell ref="E58:F58"/>
    <mergeCell ref="G58:I58"/>
    <mergeCell ref="A50:A58"/>
    <mergeCell ref="B50:D58"/>
    <mergeCell ref="E50:F50"/>
    <mergeCell ref="G50:I50"/>
    <mergeCell ref="E51:F51"/>
    <mergeCell ref="G51:I51"/>
    <mergeCell ref="E52:F52"/>
    <mergeCell ref="E54:F54"/>
    <mergeCell ref="G54:I54"/>
    <mergeCell ref="E55:F55"/>
    <mergeCell ref="G55:I55"/>
    <mergeCell ref="B46:D48"/>
    <mergeCell ref="E46:F46"/>
    <mergeCell ref="G46:I46"/>
    <mergeCell ref="E47:F47"/>
    <mergeCell ref="G47:I47"/>
    <mergeCell ref="E48:F48"/>
    <mergeCell ref="G48:I48"/>
    <mergeCell ref="G52:I52"/>
    <mergeCell ref="E53:F53"/>
    <mergeCell ref="G53:I53"/>
    <mergeCell ref="B49:D49"/>
    <mergeCell ref="E49:F49"/>
    <mergeCell ref="G49:I49"/>
    <mergeCell ref="B44:D45"/>
    <mergeCell ref="E44:F44"/>
    <mergeCell ref="G44:I44"/>
    <mergeCell ref="E45:F45"/>
    <mergeCell ref="G45:I45"/>
    <mergeCell ref="E39:F39"/>
    <mergeCell ref="G39:I39"/>
    <mergeCell ref="B40:D43"/>
    <mergeCell ref="E40:F40"/>
    <mergeCell ref="G40:I40"/>
    <mergeCell ref="E41:F41"/>
    <mergeCell ref="G41:I41"/>
    <mergeCell ref="E42:F42"/>
    <mergeCell ref="G42:I42"/>
    <mergeCell ref="E43:F43"/>
    <mergeCell ref="B37:D37"/>
    <mergeCell ref="E37:F37"/>
    <mergeCell ref="G37:I37"/>
    <mergeCell ref="N37:N39"/>
    <mergeCell ref="B38:D38"/>
    <mergeCell ref="E38:F38"/>
    <mergeCell ref="G38:I38"/>
    <mergeCell ref="B39:D39"/>
    <mergeCell ref="G43:I43"/>
    <mergeCell ref="G31:I31"/>
    <mergeCell ref="A23:O23"/>
    <mergeCell ref="B32:D32"/>
    <mergeCell ref="E32:F32"/>
    <mergeCell ref="G32:I32"/>
    <mergeCell ref="B33:O33"/>
    <mergeCell ref="B36:D36"/>
    <mergeCell ref="E36:F36"/>
    <mergeCell ref="G27:I27"/>
    <mergeCell ref="B28:D28"/>
    <mergeCell ref="E28:F28"/>
    <mergeCell ref="G28:I28"/>
    <mergeCell ref="B29:D31"/>
    <mergeCell ref="E29:F29"/>
    <mergeCell ref="G29:I29"/>
    <mergeCell ref="E30:F30"/>
    <mergeCell ref="G30:I30"/>
    <mergeCell ref="E31:F31"/>
    <mergeCell ref="B26:D27"/>
    <mergeCell ref="E26:F26"/>
    <mergeCell ref="G26:I26"/>
    <mergeCell ref="E27:F27"/>
    <mergeCell ref="G36:I36"/>
    <mergeCell ref="O36:O39"/>
    <mergeCell ref="A12:A22"/>
    <mergeCell ref="E21:F21"/>
    <mergeCell ref="G21:I21"/>
    <mergeCell ref="B22:D22"/>
    <mergeCell ref="E22:F22"/>
    <mergeCell ref="G22:I22"/>
    <mergeCell ref="G17:I17"/>
    <mergeCell ref="E18:F18"/>
    <mergeCell ref="G18:I18"/>
    <mergeCell ref="E19:F19"/>
    <mergeCell ref="G19:I19"/>
    <mergeCell ref="E20:F20"/>
    <mergeCell ref="G20:I20"/>
    <mergeCell ref="N12:N19"/>
    <mergeCell ref="O12:O19"/>
    <mergeCell ref="E13:F13"/>
    <mergeCell ref="G13:I13"/>
    <mergeCell ref="B14:D14"/>
    <mergeCell ref="E14:F14"/>
    <mergeCell ref="G14:I14"/>
    <mergeCell ref="B15:D18"/>
    <mergeCell ref="E15:F15"/>
    <mergeCell ref="G15:I15"/>
    <mergeCell ref="E16:F16"/>
    <mergeCell ref="G16:I16"/>
    <mergeCell ref="E17:F17"/>
    <mergeCell ref="J1:O1"/>
    <mergeCell ref="O26:O31"/>
    <mergeCell ref="N26:N31"/>
    <mergeCell ref="O5:O7"/>
    <mergeCell ref="J6:J7"/>
    <mergeCell ref="K6:L6"/>
    <mergeCell ref="B8:D8"/>
    <mergeCell ref="E8:F8"/>
    <mergeCell ref="G8:I8"/>
    <mergeCell ref="J3:O3"/>
    <mergeCell ref="A4:O4"/>
    <mergeCell ref="A5:A7"/>
    <mergeCell ref="B5:D7"/>
    <mergeCell ref="E5:F7"/>
    <mergeCell ref="G5:I7"/>
    <mergeCell ref="J5:L5"/>
    <mergeCell ref="M5:M7"/>
    <mergeCell ref="N5:N7"/>
    <mergeCell ref="A9:O9"/>
    <mergeCell ref="A10:O10"/>
    <mergeCell ref="A11:O11"/>
    <mergeCell ref="B12:D13"/>
    <mergeCell ref="E12:F12"/>
    <mergeCell ref="G12:I12"/>
  </mergeCells>
  <pageMargins left="0.70866141732283472" right="0.70866141732283472" top="0.74803149606299213" bottom="0.19685039370078741" header="0.31496062992125984" footer="0.31496062992125984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G1" sqref="G1:J1"/>
    </sheetView>
  </sheetViews>
  <sheetFormatPr defaultRowHeight="15" x14ac:dyDescent="0.25"/>
  <cols>
    <col min="1" max="1" width="4.85546875" customWidth="1"/>
    <col min="2" max="2" width="32.28515625" customWidth="1"/>
    <col min="3" max="3" width="20.7109375" customWidth="1"/>
    <col min="4" max="4" width="18.42578125" customWidth="1"/>
    <col min="5" max="5" width="10.5703125" customWidth="1"/>
    <col min="6" max="6" width="13.7109375" customWidth="1"/>
    <col min="7" max="8" width="12.42578125" customWidth="1"/>
    <col min="9" max="9" width="14.42578125" customWidth="1"/>
    <col min="10" max="10" width="39.7109375" customWidth="1"/>
  </cols>
  <sheetData>
    <row r="1" spans="1:11" ht="49.5" customHeight="1" x14ac:dyDescent="0.25">
      <c r="G1" s="144" t="s">
        <v>148</v>
      </c>
      <c r="H1" s="145"/>
      <c r="I1" s="145"/>
      <c r="J1" s="145"/>
    </row>
    <row r="2" spans="1:11" x14ac:dyDescent="0.25">
      <c r="A2" s="1"/>
      <c r="B2" s="1"/>
      <c r="C2" s="1"/>
      <c r="D2" s="1"/>
      <c r="E2" s="1"/>
      <c r="F2" s="1"/>
      <c r="G2" s="62"/>
      <c r="H2" s="82"/>
      <c r="I2" s="82"/>
      <c r="J2" s="82"/>
    </row>
    <row r="3" spans="1:11" x14ac:dyDescent="0.25">
      <c r="A3" s="11"/>
      <c r="B3" s="11"/>
      <c r="C3" s="11"/>
      <c r="D3" s="11"/>
      <c r="E3" s="11"/>
      <c r="F3" s="11"/>
      <c r="G3" s="288" t="s">
        <v>19</v>
      </c>
      <c r="H3" s="288"/>
      <c r="I3" s="288"/>
      <c r="J3" s="288"/>
    </row>
    <row r="4" spans="1:11" ht="17.25" customHeight="1" x14ac:dyDescent="0.25">
      <c r="A4" s="11"/>
      <c r="B4" s="11"/>
      <c r="C4" s="11"/>
      <c r="D4" s="11"/>
      <c r="E4" s="11"/>
      <c r="F4" s="11"/>
      <c r="G4" s="289" t="s">
        <v>141</v>
      </c>
      <c r="H4" s="289"/>
      <c r="I4" s="289"/>
      <c r="J4" s="289"/>
    </row>
    <row r="5" spans="1:11" ht="18.75" customHeight="1" x14ac:dyDescent="0.25">
      <c r="A5" s="11"/>
      <c r="B5" s="11"/>
      <c r="C5" s="11"/>
      <c r="D5" s="11"/>
      <c r="E5" s="11"/>
      <c r="F5" s="11"/>
      <c r="G5" s="290"/>
      <c r="H5" s="290"/>
      <c r="I5" s="290"/>
      <c r="J5" s="290"/>
    </row>
    <row r="6" spans="1:11" ht="38.25" customHeight="1" x14ac:dyDescent="0.25">
      <c r="A6" s="292" t="s">
        <v>139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1" x14ac:dyDescent="0.25">
      <c r="A7" s="291" t="s">
        <v>55</v>
      </c>
      <c r="B7" s="278" t="s">
        <v>21</v>
      </c>
      <c r="C7" s="278" t="s">
        <v>22</v>
      </c>
      <c r="D7" s="278" t="s">
        <v>56</v>
      </c>
      <c r="E7" s="278" t="s">
        <v>1</v>
      </c>
      <c r="F7" s="278"/>
      <c r="G7" s="278"/>
      <c r="H7" s="278"/>
      <c r="I7" s="278" t="s">
        <v>57</v>
      </c>
      <c r="J7" s="278" t="s">
        <v>11</v>
      </c>
    </row>
    <row r="8" spans="1:11" x14ac:dyDescent="0.25">
      <c r="A8" s="291"/>
      <c r="B8" s="278"/>
      <c r="C8" s="278"/>
      <c r="D8" s="278"/>
      <c r="E8" s="16" t="s">
        <v>3</v>
      </c>
      <c r="F8" s="278" t="s">
        <v>4</v>
      </c>
      <c r="G8" s="278"/>
      <c r="H8" s="278" t="s">
        <v>2</v>
      </c>
      <c r="I8" s="278"/>
      <c r="J8" s="278"/>
    </row>
    <row r="9" spans="1:11" ht="51" x14ac:dyDescent="0.25">
      <c r="A9" s="291"/>
      <c r="B9" s="278"/>
      <c r="C9" s="278"/>
      <c r="D9" s="278"/>
      <c r="E9" s="16"/>
      <c r="F9" s="16" t="s">
        <v>58</v>
      </c>
      <c r="G9" s="16" t="s">
        <v>5</v>
      </c>
      <c r="H9" s="278"/>
      <c r="I9" s="278"/>
      <c r="J9" s="278"/>
    </row>
    <row r="10" spans="1:1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3">
        <v>10</v>
      </c>
    </row>
    <row r="11" spans="1:11" x14ac:dyDescent="0.25">
      <c r="A11" s="279" t="s">
        <v>59</v>
      </c>
      <c r="B11" s="280"/>
      <c r="C11" s="280"/>
      <c r="D11" s="280"/>
      <c r="E11" s="280"/>
      <c r="F11" s="280"/>
      <c r="G11" s="280"/>
      <c r="H11" s="280"/>
      <c r="I11" s="280"/>
      <c r="J11" s="281"/>
    </row>
    <row r="12" spans="1:11" x14ac:dyDescent="0.25">
      <c r="A12" s="282" t="s">
        <v>127</v>
      </c>
      <c r="B12" s="283"/>
      <c r="C12" s="283"/>
      <c r="D12" s="283"/>
      <c r="E12" s="283"/>
      <c r="F12" s="283"/>
      <c r="G12" s="283"/>
      <c r="H12" s="283"/>
      <c r="I12" s="283"/>
      <c r="J12" s="284"/>
    </row>
    <row r="13" spans="1:11" ht="21" customHeight="1" x14ac:dyDescent="0.25">
      <c r="A13" s="285" t="s">
        <v>128</v>
      </c>
      <c r="B13" s="286"/>
      <c r="C13" s="286"/>
      <c r="D13" s="286"/>
      <c r="E13" s="286"/>
      <c r="F13" s="286"/>
      <c r="G13" s="286"/>
      <c r="H13" s="286"/>
      <c r="I13" s="286"/>
      <c r="J13" s="287"/>
    </row>
    <row r="14" spans="1:11" ht="77.25" customHeight="1" x14ac:dyDescent="0.25">
      <c r="A14" s="72">
        <v>1</v>
      </c>
      <c r="B14" s="123" t="s">
        <v>60</v>
      </c>
      <c r="C14" s="14" t="s">
        <v>37</v>
      </c>
      <c r="D14" s="115"/>
      <c r="E14" s="109"/>
      <c r="F14" s="109"/>
      <c r="G14" s="109"/>
      <c r="H14" s="109"/>
      <c r="I14" s="38" t="s">
        <v>126</v>
      </c>
      <c r="J14" s="275" t="s">
        <v>62</v>
      </c>
    </row>
    <row r="15" spans="1:11" ht="47.25" x14ac:dyDescent="0.25">
      <c r="A15" s="121">
        <v>2</v>
      </c>
      <c r="B15" s="124" t="s">
        <v>63</v>
      </c>
      <c r="C15" s="14" t="s">
        <v>37</v>
      </c>
      <c r="D15" s="111"/>
      <c r="E15" s="111"/>
      <c r="F15" s="111"/>
      <c r="G15" s="111"/>
      <c r="H15" s="111"/>
      <c r="I15" s="39" t="s">
        <v>27</v>
      </c>
      <c r="J15" s="276"/>
      <c r="K15" s="1"/>
    </row>
    <row r="16" spans="1:11" ht="48.75" customHeight="1" x14ac:dyDescent="0.25">
      <c r="A16" s="120">
        <v>3</v>
      </c>
      <c r="B16" s="123" t="s">
        <v>64</v>
      </c>
      <c r="C16" s="14" t="s">
        <v>37</v>
      </c>
      <c r="D16" s="109"/>
      <c r="E16" s="109"/>
      <c r="F16" s="109"/>
      <c r="G16" s="109"/>
      <c r="H16" s="116"/>
      <c r="I16" s="38" t="s">
        <v>27</v>
      </c>
      <c r="J16" s="276"/>
      <c r="K16" s="1"/>
    </row>
    <row r="17" spans="1:11" ht="63" customHeight="1" x14ac:dyDescent="0.25">
      <c r="A17" s="72">
        <v>4</v>
      </c>
      <c r="B17" s="123" t="s">
        <v>65</v>
      </c>
      <c r="C17" s="14" t="s">
        <v>37</v>
      </c>
      <c r="D17" s="116"/>
      <c r="E17" s="116"/>
      <c r="F17" s="116"/>
      <c r="G17" s="115"/>
      <c r="H17" s="116"/>
      <c r="I17" s="38" t="s">
        <v>61</v>
      </c>
      <c r="J17" s="276"/>
      <c r="K17" s="40"/>
    </row>
    <row r="18" spans="1:11" ht="15" customHeight="1" x14ac:dyDescent="0.25">
      <c r="A18" s="246">
        <v>5</v>
      </c>
      <c r="B18" s="248" t="s">
        <v>66</v>
      </c>
      <c r="C18" s="15" t="s">
        <v>26</v>
      </c>
      <c r="D18" s="106">
        <f t="shared" ref="D18:D23" si="0">SUM(E18:H18)</f>
        <v>2520</v>
      </c>
      <c r="E18" s="106">
        <v>0</v>
      </c>
      <c r="F18" s="106">
        <v>837.9</v>
      </c>
      <c r="G18" s="107">
        <v>44.1</v>
      </c>
      <c r="H18" s="108">
        <v>1638</v>
      </c>
      <c r="I18" s="272" t="s">
        <v>61</v>
      </c>
      <c r="J18" s="276"/>
      <c r="K18" s="40"/>
    </row>
    <row r="19" spans="1:11" ht="15" customHeight="1" x14ac:dyDescent="0.25">
      <c r="A19" s="247"/>
      <c r="B19" s="249"/>
      <c r="C19" s="15" t="s">
        <v>12</v>
      </c>
      <c r="D19" s="106">
        <f t="shared" si="0"/>
        <v>0</v>
      </c>
      <c r="E19" s="106">
        <v>0</v>
      </c>
      <c r="F19" s="106">
        <v>0</v>
      </c>
      <c r="G19" s="107">
        <v>0</v>
      </c>
      <c r="H19" s="108">
        <v>0</v>
      </c>
      <c r="I19" s="273"/>
      <c r="J19" s="276"/>
      <c r="K19" s="40"/>
    </row>
    <row r="20" spans="1:11" ht="15" customHeight="1" x14ac:dyDescent="0.25">
      <c r="A20" s="247"/>
      <c r="B20" s="249"/>
      <c r="C20" s="15" t="s">
        <v>13</v>
      </c>
      <c r="D20" s="106">
        <f t="shared" si="0"/>
        <v>0</v>
      </c>
      <c r="E20" s="109">
        <v>0</v>
      </c>
      <c r="F20" s="109">
        <v>0</v>
      </c>
      <c r="G20" s="110">
        <v>0</v>
      </c>
      <c r="H20" s="108">
        <v>0</v>
      </c>
      <c r="I20" s="273"/>
      <c r="J20" s="276"/>
      <c r="K20" s="40"/>
    </row>
    <row r="21" spans="1:11" ht="15" customHeight="1" x14ac:dyDescent="0.25">
      <c r="A21" s="247"/>
      <c r="B21" s="249"/>
      <c r="C21" s="15" t="s">
        <v>14</v>
      </c>
      <c r="D21" s="106">
        <f>SUM(E21:H21)</f>
        <v>0</v>
      </c>
      <c r="E21" s="111">
        <v>0</v>
      </c>
      <c r="F21" s="109">
        <v>0</v>
      </c>
      <c r="G21" s="109">
        <v>0</v>
      </c>
      <c r="H21" s="108">
        <v>0</v>
      </c>
      <c r="I21" s="273"/>
      <c r="J21" s="276"/>
      <c r="K21" s="40"/>
    </row>
    <row r="22" spans="1:11" ht="15" customHeight="1" x14ac:dyDescent="0.25">
      <c r="A22" s="247"/>
      <c r="B22" s="249"/>
      <c r="C22" s="15" t="s">
        <v>15</v>
      </c>
      <c r="D22" s="106">
        <f>SUM(E22:H22)</f>
        <v>3700.0559999999996</v>
      </c>
      <c r="E22" s="109">
        <v>0</v>
      </c>
      <c r="F22" s="112">
        <v>1105.0999999999999</v>
      </c>
      <c r="G22" s="112">
        <v>58.161999999999999</v>
      </c>
      <c r="H22" s="112">
        <v>2536.7939999999999</v>
      </c>
      <c r="I22" s="273"/>
      <c r="J22" s="276"/>
      <c r="K22" s="40"/>
    </row>
    <row r="23" spans="1:11" ht="15" customHeight="1" x14ac:dyDescent="0.25">
      <c r="A23" s="247"/>
      <c r="B23" s="249"/>
      <c r="C23" s="15" t="s">
        <v>16</v>
      </c>
      <c r="D23" s="108">
        <f t="shared" si="0"/>
        <v>3369.6179999999999</v>
      </c>
      <c r="E23" s="108">
        <v>0</v>
      </c>
      <c r="F23" s="108">
        <v>3183.5</v>
      </c>
      <c r="G23" s="108">
        <v>186.11799999999999</v>
      </c>
      <c r="H23" s="108">
        <v>0</v>
      </c>
      <c r="I23" s="273"/>
      <c r="J23" s="276"/>
      <c r="K23" s="40"/>
    </row>
    <row r="24" spans="1:11" ht="15" customHeight="1" x14ac:dyDescent="0.25">
      <c r="A24" s="247"/>
      <c r="B24" s="249"/>
      <c r="C24" s="125" t="s">
        <v>17</v>
      </c>
      <c r="D24" s="113">
        <f>SUM(E24:H24)</f>
        <v>1032.2</v>
      </c>
      <c r="E24" s="113"/>
      <c r="F24" s="113">
        <v>1032.2</v>
      </c>
      <c r="G24" s="113">
        <v>0</v>
      </c>
      <c r="H24" s="113">
        <v>0</v>
      </c>
      <c r="I24" s="273"/>
      <c r="J24" s="276"/>
      <c r="K24" s="40"/>
    </row>
    <row r="25" spans="1:11" ht="15.75" x14ac:dyDescent="0.25">
      <c r="A25" s="81"/>
      <c r="B25" s="250"/>
      <c r="C25" s="125" t="s">
        <v>18</v>
      </c>
      <c r="D25" s="113">
        <f>F25+G25+H25</f>
        <v>1284.5999999999999</v>
      </c>
      <c r="E25" s="113"/>
      <c r="F25" s="113">
        <v>1284.5999999999999</v>
      </c>
      <c r="G25" s="113">
        <v>0</v>
      </c>
      <c r="H25" s="113">
        <v>0</v>
      </c>
      <c r="I25" s="274"/>
      <c r="J25" s="277"/>
      <c r="K25" s="40"/>
    </row>
    <row r="26" spans="1:11" ht="15.75" x14ac:dyDescent="0.25">
      <c r="A26" s="71"/>
      <c r="B26" s="126" t="s">
        <v>67</v>
      </c>
      <c r="C26" s="127" t="s">
        <v>37</v>
      </c>
      <c r="D26" s="114">
        <f>D18+D19+D20+D21+D22+D23+D24+D25</f>
        <v>11906.474</v>
      </c>
      <c r="E26" s="114"/>
      <c r="F26" s="114">
        <f>F18+F19+F20+F21+F22+F23+F24+F25</f>
        <v>7443.2999999999993</v>
      </c>
      <c r="G26" s="114">
        <f>G18+G19+G20+G21+G22+G23+G24+G25</f>
        <v>288.38</v>
      </c>
      <c r="H26" s="114">
        <f>H18+H19+H20+H21+H22+H23+H24+H25</f>
        <v>4174.7939999999999</v>
      </c>
      <c r="I26" s="70"/>
      <c r="J26" s="37"/>
      <c r="K26" s="40"/>
    </row>
    <row r="27" spans="1:11" ht="15" customHeight="1" x14ac:dyDescent="0.25">
      <c r="A27" s="251">
        <v>6</v>
      </c>
      <c r="B27" s="248" t="s">
        <v>68</v>
      </c>
      <c r="C27" s="254" t="s">
        <v>37</v>
      </c>
      <c r="D27" s="266"/>
      <c r="E27" s="263"/>
      <c r="F27" s="263"/>
      <c r="G27" s="263"/>
      <c r="H27" s="266"/>
      <c r="I27" s="269" t="s">
        <v>61</v>
      </c>
      <c r="J27" s="275"/>
      <c r="K27" s="40"/>
    </row>
    <row r="28" spans="1:11" ht="15" customHeight="1" x14ac:dyDescent="0.25">
      <c r="A28" s="252"/>
      <c r="B28" s="249"/>
      <c r="C28" s="255"/>
      <c r="D28" s="267"/>
      <c r="E28" s="264"/>
      <c r="F28" s="264"/>
      <c r="G28" s="264"/>
      <c r="H28" s="267"/>
      <c r="I28" s="270"/>
      <c r="J28" s="276"/>
      <c r="K28" s="40"/>
    </row>
    <row r="29" spans="1:11" ht="49.5" customHeight="1" x14ac:dyDescent="0.25">
      <c r="A29" s="253"/>
      <c r="B29" s="250"/>
      <c r="C29" s="256"/>
      <c r="D29" s="268"/>
      <c r="E29" s="265"/>
      <c r="F29" s="265"/>
      <c r="G29" s="265"/>
      <c r="H29" s="268"/>
      <c r="I29" s="271"/>
      <c r="J29" s="276"/>
      <c r="K29" s="40"/>
    </row>
    <row r="30" spans="1:11" ht="47.25" x14ac:dyDescent="0.25">
      <c r="A30" s="120">
        <v>7</v>
      </c>
      <c r="B30" s="123" t="s">
        <v>69</v>
      </c>
      <c r="C30" s="14" t="s">
        <v>37</v>
      </c>
      <c r="D30" s="117"/>
      <c r="E30" s="117"/>
      <c r="F30" s="117"/>
      <c r="G30" s="117"/>
      <c r="H30" s="108"/>
      <c r="I30" s="38" t="s">
        <v>27</v>
      </c>
      <c r="J30" s="43"/>
      <c r="K30" s="40"/>
    </row>
    <row r="31" spans="1:11" ht="15.75" x14ac:dyDescent="0.25">
      <c r="A31" s="129"/>
      <c r="B31" s="128" t="s">
        <v>6</v>
      </c>
      <c r="C31" s="42" t="s">
        <v>37</v>
      </c>
      <c r="D31" s="118">
        <f>SUM(D32:D39)</f>
        <v>11906.474</v>
      </c>
      <c r="E31" s="114">
        <f>SUM(E32:E39)</f>
        <v>0</v>
      </c>
      <c r="F31" s="114">
        <f>SUM(F32:F39)</f>
        <v>7443.2999999999993</v>
      </c>
      <c r="G31" s="114">
        <f>SUM(G32:G39)</f>
        <v>288.38</v>
      </c>
      <c r="H31" s="114">
        <f>SUM(H32:H39)</f>
        <v>4174.7939999999999</v>
      </c>
      <c r="I31" s="243"/>
      <c r="J31" s="243"/>
    </row>
    <row r="32" spans="1:11" ht="15.75" x14ac:dyDescent="0.25">
      <c r="A32" s="257"/>
      <c r="B32" s="260"/>
      <c r="C32" s="15" t="s">
        <v>26</v>
      </c>
      <c r="D32" s="109">
        <f t="shared" ref="D32:D37" si="1">E32+F32+G32+H32</f>
        <v>2520</v>
      </c>
      <c r="E32" s="109">
        <v>0</v>
      </c>
      <c r="F32" s="109">
        <f t="shared" ref="F32:G32" si="2">F18</f>
        <v>837.9</v>
      </c>
      <c r="G32" s="109">
        <f t="shared" si="2"/>
        <v>44.1</v>
      </c>
      <c r="H32" s="108">
        <f>H18</f>
        <v>1638</v>
      </c>
      <c r="I32" s="244"/>
      <c r="J32" s="244"/>
    </row>
    <row r="33" spans="1:10" ht="15.75" x14ac:dyDescent="0.25">
      <c r="A33" s="258"/>
      <c r="B33" s="261"/>
      <c r="C33" s="15" t="s">
        <v>12</v>
      </c>
      <c r="D33" s="109">
        <f t="shared" si="1"/>
        <v>0</v>
      </c>
      <c r="E33" s="109">
        <v>0</v>
      </c>
      <c r="F33" s="109">
        <f t="shared" ref="F33:H33" si="3">F19</f>
        <v>0</v>
      </c>
      <c r="G33" s="109">
        <f t="shared" si="3"/>
        <v>0</v>
      </c>
      <c r="H33" s="108">
        <f t="shared" si="3"/>
        <v>0</v>
      </c>
      <c r="I33" s="244"/>
      <c r="J33" s="244"/>
    </row>
    <row r="34" spans="1:10" ht="15.75" x14ac:dyDescent="0.25">
      <c r="A34" s="258"/>
      <c r="B34" s="261"/>
      <c r="C34" s="15" t="s">
        <v>13</v>
      </c>
      <c r="D34" s="109">
        <f t="shared" si="1"/>
        <v>0</v>
      </c>
      <c r="E34" s="109">
        <v>0</v>
      </c>
      <c r="F34" s="109">
        <f t="shared" ref="F34:H34" si="4">F20</f>
        <v>0</v>
      </c>
      <c r="G34" s="109">
        <f t="shared" si="4"/>
        <v>0</v>
      </c>
      <c r="H34" s="108">
        <f t="shared" si="4"/>
        <v>0</v>
      </c>
      <c r="I34" s="244"/>
      <c r="J34" s="244"/>
    </row>
    <row r="35" spans="1:10" ht="15.75" x14ac:dyDescent="0.25">
      <c r="A35" s="258"/>
      <c r="B35" s="261"/>
      <c r="C35" s="15" t="s">
        <v>14</v>
      </c>
      <c r="D35" s="109">
        <f t="shared" si="1"/>
        <v>0</v>
      </c>
      <c r="E35" s="109">
        <v>0</v>
      </c>
      <c r="F35" s="109">
        <f t="shared" ref="F35:H35" si="5">F21</f>
        <v>0</v>
      </c>
      <c r="G35" s="109">
        <f t="shared" si="5"/>
        <v>0</v>
      </c>
      <c r="H35" s="108">
        <f t="shared" si="5"/>
        <v>0</v>
      </c>
      <c r="I35" s="244"/>
      <c r="J35" s="244"/>
    </row>
    <row r="36" spans="1:10" ht="15.75" x14ac:dyDescent="0.25">
      <c r="A36" s="258"/>
      <c r="B36" s="261"/>
      <c r="C36" s="15" t="s">
        <v>15</v>
      </c>
      <c r="D36" s="109">
        <f t="shared" si="1"/>
        <v>3700.0559999999996</v>
      </c>
      <c r="E36" s="109">
        <v>0</v>
      </c>
      <c r="F36" s="109">
        <f t="shared" ref="F36:H36" si="6">F22</f>
        <v>1105.0999999999999</v>
      </c>
      <c r="G36" s="109">
        <f t="shared" si="6"/>
        <v>58.161999999999999</v>
      </c>
      <c r="H36" s="108">
        <f t="shared" si="6"/>
        <v>2536.7939999999999</v>
      </c>
      <c r="I36" s="244"/>
      <c r="J36" s="244"/>
    </row>
    <row r="37" spans="1:10" ht="15.75" x14ac:dyDescent="0.25">
      <c r="A37" s="258"/>
      <c r="B37" s="261"/>
      <c r="C37" s="15" t="s">
        <v>16</v>
      </c>
      <c r="D37" s="108">
        <f t="shared" si="1"/>
        <v>3369.6179999999999</v>
      </c>
      <c r="E37" s="108">
        <v>0</v>
      </c>
      <c r="F37" s="119">
        <f t="shared" ref="F37:H37" si="7">F23</f>
        <v>3183.5</v>
      </c>
      <c r="G37" s="119">
        <f t="shared" si="7"/>
        <v>186.11799999999999</v>
      </c>
      <c r="H37" s="108">
        <f t="shared" si="7"/>
        <v>0</v>
      </c>
      <c r="I37" s="244"/>
      <c r="J37" s="244"/>
    </row>
    <row r="38" spans="1:10" ht="15.75" x14ac:dyDescent="0.25">
      <c r="A38" s="259"/>
      <c r="B38" s="262"/>
      <c r="C38" s="15" t="s">
        <v>17</v>
      </c>
      <c r="D38" s="108">
        <f>E38+F38+G38+H38</f>
        <v>1032.2</v>
      </c>
      <c r="E38" s="108">
        <f>E24</f>
        <v>0</v>
      </c>
      <c r="F38" s="108">
        <f t="shared" ref="F38:H38" si="8">F24</f>
        <v>1032.2</v>
      </c>
      <c r="G38" s="108">
        <f t="shared" si="8"/>
        <v>0</v>
      </c>
      <c r="H38" s="108">
        <f t="shared" si="8"/>
        <v>0</v>
      </c>
      <c r="I38" s="245"/>
      <c r="J38" s="245"/>
    </row>
    <row r="39" spans="1:10" ht="15.75" x14ac:dyDescent="0.25">
      <c r="A39" s="68"/>
      <c r="B39" s="18"/>
      <c r="C39" s="19" t="s">
        <v>18</v>
      </c>
      <c r="D39" s="108">
        <f>E39+F39+G39+H39</f>
        <v>1284.5999999999999</v>
      </c>
      <c r="E39" s="108">
        <f>E25</f>
        <v>0</v>
      </c>
      <c r="F39" s="108">
        <f t="shared" ref="F39:H39" si="9">F25</f>
        <v>1284.5999999999999</v>
      </c>
      <c r="G39" s="108">
        <f t="shared" si="9"/>
        <v>0</v>
      </c>
      <c r="H39" s="108">
        <f t="shared" si="9"/>
        <v>0</v>
      </c>
      <c r="I39" s="122"/>
      <c r="J39" s="17"/>
    </row>
    <row r="40" spans="1:10" ht="15.75" x14ac:dyDescent="0.25">
      <c r="A40" s="1"/>
      <c r="B40" s="20" t="s">
        <v>142</v>
      </c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35">
    <mergeCell ref="J7:J9"/>
    <mergeCell ref="J27:J29"/>
    <mergeCell ref="E27:E29"/>
    <mergeCell ref="F27:F29"/>
    <mergeCell ref="G1:J1"/>
    <mergeCell ref="H8:H9"/>
    <mergeCell ref="A11:J11"/>
    <mergeCell ref="A12:J12"/>
    <mergeCell ref="A13:J13"/>
    <mergeCell ref="G3:J3"/>
    <mergeCell ref="G4:J4"/>
    <mergeCell ref="G5:J5"/>
    <mergeCell ref="A7:A9"/>
    <mergeCell ref="B7:B9"/>
    <mergeCell ref="C7:C9"/>
    <mergeCell ref="D7:D9"/>
    <mergeCell ref="E7:H7"/>
    <mergeCell ref="F8:G8"/>
    <mergeCell ref="I7:I9"/>
    <mergeCell ref="A6:J6"/>
    <mergeCell ref="J31:J38"/>
    <mergeCell ref="A18:A24"/>
    <mergeCell ref="B18:B25"/>
    <mergeCell ref="A27:A29"/>
    <mergeCell ref="B27:B29"/>
    <mergeCell ref="C27:C29"/>
    <mergeCell ref="A32:A38"/>
    <mergeCell ref="B32:B38"/>
    <mergeCell ref="G27:G29"/>
    <mergeCell ref="H27:H29"/>
    <mergeCell ref="I27:I29"/>
    <mergeCell ref="I31:I38"/>
    <mergeCell ref="D27:D29"/>
    <mergeCell ref="I18:I25"/>
    <mergeCell ref="J14:J25"/>
  </mergeCells>
  <pageMargins left="0.25" right="0.25" top="0.75" bottom="0.75" header="0.3" footer="0.3"/>
  <pageSetup paperSize="9"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G13" sqref="G13"/>
    </sheetView>
  </sheetViews>
  <sheetFormatPr defaultRowHeight="15" x14ac:dyDescent="0.25"/>
  <cols>
    <col min="1" max="1" width="6.28515625" customWidth="1"/>
    <col min="2" max="2" width="33" customWidth="1"/>
    <col min="3" max="3" width="14.140625" customWidth="1"/>
    <col min="4" max="4" width="14.5703125" customWidth="1"/>
    <col min="5" max="5" width="10.28515625" customWidth="1"/>
    <col min="6" max="6" width="14.28515625" customWidth="1"/>
    <col min="7" max="7" width="15.140625" customWidth="1"/>
    <col min="8" max="8" width="11.85546875" customWidth="1"/>
    <col min="9" max="9" width="14.140625" customWidth="1"/>
    <col min="10" max="10" width="22.7109375" customWidth="1"/>
  </cols>
  <sheetData>
    <row r="1" spans="1:10" ht="76.5" customHeight="1" x14ac:dyDescent="0.25">
      <c r="H1" s="144" t="s">
        <v>147</v>
      </c>
      <c r="I1" s="145"/>
      <c r="J1" s="145"/>
    </row>
    <row r="2" spans="1:10" ht="15" customHeight="1" x14ac:dyDescent="0.25">
      <c r="H2" s="130"/>
      <c r="I2" s="83"/>
      <c r="J2" s="83"/>
    </row>
    <row r="3" spans="1:10" x14ac:dyDescent="0.25">
      <c r="A3" s="25"/>
      <c r="B3" s="25"/>
      <c r="C3" s="25"/>
      <c r="D3" s="25"/>
      <c r="E3" s="25"/>
      <c r="F3" s="25"/>
      <c r="G3" s="25"/>
      <c r="H3" s="294" t="s">
        <v>20</v>
      </c>
      <c r="I3" s="294"/>
      <c r="J3" s="294"/>
    </row>
    <row r="4" spans="1:10" ht="21.75" customHeight="1" x14ac:dyDescent="0.25">
      <c r="A4" s="26"/>
      <c r="B4" s="27"/>
      <c r="C4" s="27"/>
      <c r="D4" s="27"/>
      <c r="E4" s="27"/>
      <c r="F4" s="27"/>
      <c r="G4" s="27"/>
      <c r="H4" s="294" t="s">
        <v>72</v>
      </c>
      <c r="I4" s="294"/>
      <c r="J4" s="294"/>
    </row>
    <row r="5" spans="1:10" ht="35.25" customHeight="1" x14ac:dyDescent="0.25">
      <c r="A5" s="295" t="s">
        <v>140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10" x14ac:dyDescent="0.25">
      <c r="A6" s="300" t="s">
        <v>129</v>
      </c>
      <c r="B6" s="300" t="s">
        <v>21</v>
      </c>
      <c r="C6" s="300" t="s">
        <v>22</v>
      </c>
      <c r="D6" s="300" t="s">
        <v>56</v>
      </c>
      <c r="E6" s="300" t="s">
        <v>1</v>
      </c>
      <c r="F6" s="300"/>
      <c r="G6" s="300"/>
      <c r="H6" s="300"/>
      <c r="I6" s="300" t="s">
        <v>57</v>
      </c>
      <c r="J6" s="300" t="s">
        <v>11</v>
      </c>
    </row>
    <row r="7" spans="1:10" x14ac:dyDescent="0.25">
      <c r="A7" s="300"/>
      <c r="B7" s="300"/>
      <c r="C7" s="300"/>
      <c r="D7" s="300"/>
      <c r="E7" s="300" t="s">
        <v>3</v>
      </c>
      <c r="F7" s="300" t="s">
        <v>4</v>
      </c>
      <c r="G7" s="300"/>
      <c r="H7" s="300" t="s">
        <v>2</v>
      </c>
      <c r="I7" s="300"/>
      <c r="J7" s="300"/>
    </row>
    <row r="8" spans="1:10" ht="38.25" x14ac:dyDescent="0.25">
      <c r="A8" s="300"/>
      <c r="B8" s="300"/>
      <c r="C8" s="300"/>
      <c r="D8" s="300"/>
      <c r="E8" s="300"/>
      <c r="F8" s="24" t="s">
        <v>58</v>
      </c>
      <c r="G8" s="24" t="s">
        <v>5</v>
      </c>
      <c r="H8" s="300"/>
      <c r="I8" s="300"/>
      <c r="J8" s="300"/>
    </row>
    <row r="9" spans="1:10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15.75" x14ac:dyDescent="0.25">
      <c r="A10" s="301" t="s">
        <v>73</v>
      </c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ht="36" customHeight="1" x14ac:dyDescent="0.25">
      <c r="A11" s="297" t="s">
        <v>130</v>
      </c>
      <c r="B11" s="298"/>
      <c r="C11" s="298"/>
      <c r="D11" s="298"/>
      <c r="E11" s="298"/>
      <c r="F11" s="298"/>
      <c r="G11" s="298"/>
      <c r="H11" s="298"/>
      <c r="I11" s="298"/>
      <c r="J11" s="299"/>
    </row>
    <row r="12" spans="1:10" ht="15.75" x14ac:dyDescent="0.25">
      <c r="A12" s="297" t="s">
        <v>131</v>
      </c>
      <c r="B12" s="298"/>
      <c r="C12" s="298"/>
      <c r="D12" s="298"/>
      <c r="E12" s="298"/>
      <c r="F12" s="298"/>
      <c r="G12" s="298"/>
      <c r="H12" s="298"/>
      <c r="I12" s="298"/>
      <c r="J12" s="299"/>
    </row>
    <row r="13" spans="1:10" ht="138.75" customHeight="1" x14ac:dyDescent="0.25">
      <c r="A13" s="46" t="s">
        <v>74</v>
      </c>
      <c r="B13" s="44" t="s">
        <v>75</v>
      </c>
      <c r="C13" s="47" t="s">
        <v>76</v>
      </c>
      <c r="D13" s="56">
        <f>SUM(E13:H13)</f>
        <v>4099.8178799999996</v>
      </c>
      <c r="E13" s="56"/>
      <c r="F13" s="56">
        <v>0</v>
      </c>
      <c r="G13" s="56">
        <v>4099.8178799999996</v>
      </c>
      <c r="H13" s="47"/>
      <c r="I13" s="304" t="s">
        <v>27</v>
      </c>
      <c r="J13" s="305" t="s">
        <v>77</v>
      </c>
    </row>
    <row r="14" spans="1:10" ht="196.5" customHeight="1" x14ac:dyDescent="0.25">
      <c r="A14" s="46" t="s">
        <v>78</v>
      </c>
      <c r="B14" s="44" t="s">
        <v>79</v>
      </c>
      <c r="C14" s="48" t="s">
        <v>29</v>
      </c>
      <c r="D14" s="56">
        <f>SUM(E14:H14)</f>
        <v>905.63595999999995</v>
      </c>
      <c r="E14" s="57"/>
      <c r="F14" s="57">
        <v>0</v>
      </c>
      <c r="G14" s="57">
        <v>905.63595999999995</v>
      </c>
      <c r="H14" s="48"/>
      <c r="I14" s="304"/>
      <c r="J14" s="305"/>
    </row>
    <row r="15" spans="1:10" ht="120" x14ac:dyDescent="0.25">
      <c r="A15" s="54" t="s">
        <v>80</v>
      </c>
      <c r="B15" s="44" t="s">
        <v>81</v>
      </c>
      <c r="C15" s="48" t="s">
        <v>31</v>
      </c>
      <c r="D15" s="56">
        <f>SUM(E15:H15)</f>
        <v>650</v>
      </c>
      <c r="E15" s="57"/>
      <c r="F15" s="57">
        <v>0</v>
      </c>
      <c r="G15" s="57">
        <v>650</v>
      </c>
      <c r="H15" s="48"/>
      <c r="I15" s="304"/>
      <c r="J15" s="306"/>
    </row>
    <row r="16" spans="1:10" ht="27.75" customHeight="1" x14ac:dyDescent="0.25">
      <c r="A16" s="307" t="s">
        <v>82</v>
      </c>
      <c r="B16" s="309" t="s">
        <v>83</v>
      </c>
      <c r="C16" s="48" t="s">
        <v>50</v>
      </c>
      <c r="D16" s="56">
        <f>SUM(E16:H16)</f>
        <v>3118.2089999999998</v>
      </c>
      <c r="E16" s="57"/>
      <c r="F16" s="57">
        <v>0</v>
      </c>
      <c r="G16" s="57">
        <v>3118.2089999999998</v>
      </c>
      <c r="H16" s="48"/>
      <c r="I16" s="48"/>
      <c r="J16" s="78"/>
    </row>
    <row r="17" spans="1:10" ht="26.25" customHeight="1" x14ac:dyDescent="0.25">
      <c r="A17" s="308"/>
      <c r="B17" s="310"/>
      <c r="C17" s="48" t="s">
        <v>15</v>
      </c>
      <c r="D17" s="56">
        <f>F17+G17</f>
        <v>897</v>
      </c>
      <c r="E17" s="57"/>
      <c r="F17" s="57">
        <v>0</v>
      </c>
      <c r="G17" s="57">
        <v>897</v>
      </c>
      <c r="H17" s="48"/>
      <c r="I17" s="48"/>
      <c r="J17" s="78"/>
    </row>
    <row r="18" spans="1:10" ht="30" x14ac:dyDescent="0.25">
      <c r="A18" s="46" t="s">
        <v>84</v>
      </c>
      <c r="B18" s="45" t="s">
        <v>85</v>
      </c>
      <c r="C18" s="48" t="s">
        <v>34</v>
      </c>
      <c r="D18" s="56">
        <f>SUM(E18:H18)</f>
        <v>0</v>
      </c>
      <c r="E18" s="57"/>
      <c r="F18" s="57">
        <v>0</v>
      </c>
      <c r="G18" s="57">
        <v>0</v>
      </c>
      <c r="H18" s="48"/>
      <c r="I18" s="48"/>
      <c r="J18" s="49"/>
    </row>
    <row r="19" spans="1:10" ht="30" x14ac:dyDescent="0.25">
      <c r="A19" s="46" t="s">
        <v>86</v>
      </c>
      <c r="B19" s="45" t="s">
        <v>87</v>
      </c>
      <c r="C19" s="48" t="s">
        <v>88</v>
      </c>
      <c r="D19" s="56">
        <f>SUM(E19:H19)</f>
        <v>0</v>
      </c>
      <c r="E19" s="57"/>
      <c r="F19" s="57">
        <v>0</v>
      </c>
      <c r="G19" s="57">
        <v>0</v>
      </c>
      <c r="H19" s="48"/>
      <c r="I19" s="48"/>
      <c r="J19" s="49"/>
    </row>
    <row r="20" spans="1:10" ht="30" x14ac:dyDescent="0.25">
      <c r="A20" s="50" t="s">
        <v>89</v>
      </c>
      <c r="B20" s="45" t="s">
        <v>87</v>
      </c>
      <c r="C20" s="48" t="s">
        <v>18</v>
      </c>
      <c r="D20" s="56">
        <f>SUM(E20:H20)</f>
        <v>0</v>
      </c>
      <c r="E20" s="57"/>
      <c r="F20" s="57">
        <v>0</v>
      </c>
      <c r="G20" s="57">
        <v>0</v>
      </c>
      <c r="H20" s="48"/>
      <c r="I20" s="48"/>
      <c r="J20" s="49"/>
    </row>
    <row r="21" spans="1:10" ht="26.25" customHeight="1" x14ac:dyDescent="0.25">
      <c r="A21" s="311" t="s">
        <v>90</v>
      </c>
      <c r="B21" s="312"/>
      <c r="C21" s="53" t="s">
        <v>132</v>
      </c>
      <c r="D21" s="58">
        <f t="shared" ref="D21:D29" si="0">E21+F21+G21+H21</f>
        <v>9670.6628399999991</v>
      </c>
      <c r="E21" s="59">
        <f>E22+E23+E24+E25+E26+E27+E28</f>
        <v>0</v>
      </c>
      <c r="F21" s="59">
        <f>F22+F23+F24+F25+F26+F27+F28</f>
        <v>0</v>
      </c>
      <c r="G21" s="59">
        <f>G22+G23+G24+G25+G26+G27+G28+G29</f>
        <v>9670.6628399999991</v>
      </c>
      <c r="H21" s="51">
        <f>H22+H23+H24+H25+H26+H27+H28</f>
        <v>0</v>
      </c>
      <c r="I21" s="48"/>
      <c r="J21" s="49"/>
    </row>
    <row r="22" spans="1:10" x14ac:dyDescent="0.25">
      <c r="A22" s="313"/>
      <c r="B22" s="316" t="s">
        <v>9</v>
      </c>
      <c r="C22" s="47" t="s">
        <v>76</v>
      </c>
      <c r="D22" s="56">
        <f t="shared" si="0"/>
        <v>4099.8178799999996</v>
      </c>
      <c r="E22" s="57">
        <f t="shared" ref="E22:H28" si="1">E13</f>
        <v>0</v>
      </c>
      <c r="F22" s="57">
        <f t="shared" si="1"/>
        <v>0</v>
      </c>
      <c r="G22" s="57">
        <f t="shared" si="1"/>
        <v>4099.8178799999996</v>
      </c>
      <c r="H22" s="51">
        <f t="shared" si="1"/>
        <v>0</v>
      </c>
      <c r="I22" s="48"/>
      <c r="J22" s="49"/>
    </row>
    <row r="23" spans="1:10" x14ac:dyDescent="0.25">
      <c r="A23" s="314"/>
      <c r="B23" s="317"/>
      <c r="C23" s="48" t="s">
        <v>29</v>
      </c>
      <c r="D23" s="56">
        <f t="shared" si="0"/>
        <v>905.63595999999995</v>
      </c>
      <c r="E23" s="57">
        <f t="shared" si="1"/>
        <v>0</v>
      </c>
      <c r="F23" s="57">
        <f t="shared" si="1"/>
        <v>0</v>
      </c>
      <c r="G23" s="57">
        <f t="shared" si="1"/>
        <v>905.63595999999995</v>
      </c>
      <c r="H23" s="51">
        <f t="shared" si="1"/>
        <v>0</v>
      </c>
      <c r="I23" s="48"/>
      <c r="J23" s="49"/>
    </row>
    <row r="24" spans="1:10" x14ac:dyDescent="0.25">
      <c r="A24" s="314"/>
      <c r="B24" s="317"/>
      <c r="C24" s="48" t="s">
        <v>31</v>
      </c>
      <c r="D24" s="56">
        <f t="shared" si="0"/>
        <v>650</v>
      </c>
      <c r="E24" s="57">
        <f t="shared" si="1"/>
        <v>0</v>
      </c>
      <c r="F24" s="57">
        <f t="shared" si="1"/>
        <v>0</v>
      </c>
      <c r="G24" s="57">
        <f t="shared" si="1"/>
        <v>650</v>
      </c>
      <c r="H24" s="51">
        <f t="shared" si="1"/>
        <v>0</v>
      </c>
      <c r="I24" s="48"/>
      <c r="J24" s="49"/>
    </row>
    <row r="25" spans="1:10" x14ac:dyDescent="0.25">
      <c r="A25" s="314"/>
      <c r="B25" s="317"/>
      <c r="C25" s="48" t="s">
        <v>50</v>
      </c>
      <c r="D25" s="56">
        <f t="shared" si="0"/>
        <v>3118.2089999999998</v>
      </c>
      <c r="E25" s="57">
        <f t="shared" si="1"/>
        <v>0</v>
      </c>
      <c r="F25" s="57">
        <f t="shared" si="1"/>
        <v>0</v>
      </c>
      <c r="G25" s="57">
        <f t="shared" si="1"/>
        <v>3118.2089999999998</v>
      </c>
      <c r="H25" s="51">
        <f t="shared" si="1"/>
        <v>0</v>
      </c>
      <c r="I25" s="48"/>
      <c r="J25" s="49"/>
    </row>
    <row r="26" spans="1:10" x14ac:dyDescent="0.25">
      <c r="A26" s="314"/>
      <c r="B26" s="317"/>
      <c r="C26" s="48" t="s">
        <v>15</v>
      </c>
      <c r="D26" s="56">
        <f t="shared" si="0"/>
        <v>897</v>
      </c>
      <c r="E26" s="57">
        <f t="shared" si="1"/>
        <v>0</v>
      </c>
      <c r="F26" s="57">
        <f t="shared" si="1"/>
        <v>0</v>
      </c>
      <c r="G26" s="57">
        <f t="shared" si="1"/>
        <v>897</v>
      </c>
      <c r="H26" s="51">
        <f t="shared" si="1"/>
        <v>0</v>
      </c>
      <c r="I26" s="48"/>
      <c r="J26" s="49"/>
    </row>
    <row r="27" spans="1:10" x14ac:dyDescent="0.25">
      <c r="A27" s="314"/>
      <c r="B27" s="317"/>
      <c r="C27" s="48" t="s">
        <v>34</v>
      </c>
      <c r="D27" s="56">
        <f t="shared" si="0"/>
        <v>0</v>
      </c>
      <c r="E27" s="57">
        <f t="shared" si="1"/>
        <v>0</v>
      </c>
      <c r="F27" s="57">
        <f t="shared" si="1"/>
        <v>0</v>
      </c>
      <c r="G27" s="57">
        <f t="shared" si="1"/>
        <v>0</v>
      </c>
      <c r="H27" s="51">
        <f t="shared" si="1"/>
        <v>0</v>
      </c>
      <c r="I27" s="48"/>
      <c r="J27" s="49"/>
    </row>
    <row r="28" spans="1:10" x14ac:dyDescent="0.25">
      <c r="A28" s="314"/>
      <c r="B28" s="317"/>
      <c r="C28" s="48" t="s">
        <v>88</v>
      </c>
      <c r="D28" s="56">
        <f t="shared" si="0"/>
        <v>0</v>
      </c>
      <c r="E28" s="57">
        <f t="shared" si="1"/>
        <v>0</v>
      </c>
      <c r="F28" s="57">
        <f t="shared" si="1"/>
        <v>0</v>
      </c>
      <c r="G28" s="57">
        <f t="shared" si="1"/>
        <v>0</v>
      </c>
      <c r="H28" s="51">
        <f t="shared" si="1"/>
        <v>0</v>
      </c>
      <c r="I28" s="48"/>
      <c r="J28" s="49"/>
    </row>
    <row r="29" spans="1:10" x14ac:dyDescent="0.25">
      <c r="A29" s="315"/>
      <c r="B29" s="318"/>
      <c r="C29" s="48" t="s">
        <v>18</v>
      </c>
      <c r="D29" s="56">
        <f t="shared" si="0"/>
        <v>0</v>
      </c>
      <c r="E29" s="57">
        <f>E20</f>
        <v>0</v>
      </c>
      <c r="F29" s="57">
        <f>F20</f>
        <v>0</v>
      </c>
      <c r="G29" s="57">
        <f>G20</f>
        <v>0</v>
      </c>
      <c r="H29" s="51">
        <v>0</v>
      </c>
      <c r="I29" s="48"/>
      <c r="J29" s="49"/>
    </row>
    <row r="30" spans="1:10" x14ac:dyDescent="0.25">
      <c r="A30" s="323" t="s">
        <v>91</v>
      </c>
      <c r="B30" s="324"/>
      <c r="C30" s="324"/>
      <c r="D30" s="324"/>
      <c r="E30" s="324"/>
      <c r="F30" s="324"/>
      <c r="G30" s="324"/>
      <c r="H30" s="324"/>
      <c r="I30" s="324"/>
      <c r="J30" s="325"/>
    </row>
    <row r="31" spans="1:10" ht="46.5" customHeight="1" x14ac:dyDescent="0.25">
      <c r="A31" s="326" t="s">
        <v>133</v>
      </c>
      <c r="B31" s="327"/>
      <c r="C31" s="327"/>
      <c r="D31" s="327"/>
      <c r="E31" s="327"/>
      <c r="F31" s="327"/>
      <c r="G31" s="327"/>
      <c r="H31" s="327"/>
      <c r="I31" s="327"/>
      <c r="J31" s="328"/>
    </row>
    <row r="32" spans="1:10" ht="35.25" customHeight="1" x14ac:dyDescent="0.25">
      <c r="A32" s="326" t="s">
        <v>134</v>
      </c>
      <c r="B32" s="327"/>
      <c r="C32" s="327"/>
      <c r="D32" s="327"/>
      <c r="E32" s="327"/>
      <c r="F32" s="327"/>
      <c r="G32" s="327"/>
      <c r="H32" s="327"/>
      <c r="I32" s="327"/>
      <c r="J32" s="328"/>
    </row>
    <row r="33" spans="1:10" ht="15" customHeight="1" x14ac:dyDescent="0.25">
      <c r="A33" s="313" t="s">
        <v>92</v>
      </c>
      <c r="B33" s="322" t="s">
        <v>93</v>
      </c>
      <c r="C33" s="48" t="s">
        <v>76</v>
      </c>
      <c r="D33" s="131">
        <f t="shared" ref="D33:D46" si="2">E33+F33+G33</f>
        <v>26496.459739999998</v>
      </c>
      <c r="E33" s="132"/>
      <c r="F33" s="132">
        <v>22522</v>
      </c>
      <c r="G33" s="132">
        <v>3974.4597399999998</v>
      </c>
      <c r="H33" s="132"/>
      <c r="I33" s="316" t="s">
        <v>94</v>
      </c>
      <c r="J33" s="316" t="s">
        <v>95</v>
      </c>
    </row>
    <row r="34" spans="1:10" x14ac:dyDescent="0.25">
      <c r="A34" s="314"/>
      <c r="B34" s="305"/>
      <c r="C34" s="48" t="s">
        <v>33</v>
      </c>
      <c r="D34" s="131">
        <f>SUM(E34:H34)</f>
        <v>0</v>
      </c>
      <c r="E34" s="132"/>
      <c r="F34" s="132">
        <v>0</v>
      </c>
      <c r="G34" s="132">
        <v>0</v>
      </c>
      <c r="H34" s="132"/>
      <c r="I34" s="317"/>
      <c r="J34" s="317"/>
    </row>
    <row r="35" spans="1:10" x14ac:dyDescent="0.25">
      <c r="A35" s="314"/>
      <c r="B35" s="305"/>
      <c r="C35" s="48" t="s">
        <v>16</v>
      </c>
      <c r="D35" s="131">
        <f>SUM(E35:H35)</f>
        <v>0</v>
      </c>
      <c r="E35" s="132"/>
      <c r="F35" s="132">
        <v>0</v>
      </c>
      <c r="G35" s="132">
        <v>0</v>
      </c>
      <c r="H35" s="132"/>
      <c r="I35" s="317"/>
      <c r="J35" s="317"/>
    </row>
    <row r="36" spans="1:10" x14ac:dyDescent="0.25">
      <c r="A36" s="314"/>
      <c r="B36" s="305"/>
      <c r="C36" s="48" t="s">
        <v>17</v>
      </c>
      <c r="D36" s="131">
        <f>SUM(E36:H36)</f>
        <v>0</v>
      </c>
      <c r="E36" s="132"/>
      <c r="F36" s="132">
        <v>0</v>
      </c>
      <c r="G36" s="132">
        <v>0</v>
      </c>
      <c r="H36" s="132"/>
      <c r="I36" s="317"/>
      <c r="J36" s="317"/>
    </row>
    <row r="37" spans="1:10" x14ac:dyDescent="0.25">
      <c r="A37" s="315"/>
      <c r="B37" s="306"/>
      <c r="C37" s="48" t="s">
        <v>18</v>
      </c>
      <c r="D37" s="131">
        <f>SUM(E37:H37)</f>
        <v>0</v>
      </c>
      <c r="E37" s="132"/>
      <c r="F37" s="132">
        <v>0</v>
      </c>
      <c r="G37" s="132">
        <v>0</v>
      </c>
      <c r="H37" s="132"/>
      <c r="I37" s="318"/>
      <c r="J37" s="318"/>
    </row>
    <row r="38" spans="1:10" ht="96" customHeight="1" x14ac:dyDescent="0.25">
      <c r="A38" s="75" t="s">
        <v>96</v>
      </c>
      <c r="B38" s="77" t="s">
        <v>97</v>
      </c>
      <c r="C38" s="60"/>
      <c r="D38" s="131"/>
      <c r="E38" s="132"/>
      <c r="F38" s="132"/>
      <c r="G38" s="132"/>
      <c r="H38" s="132"/>
      <c r="I38" s="316" t="s">
        <v>102</v>
      </c>
      <c r="J38" s="316" t="s">
        <v>98</v>
      </c>
    </row>
    <row r="39" spans="1:10" ht="135" x14ac:dyDescent="0.25">
      <c r="A39" s="73" t="s">
        <v>99</v>
      </c>
      <c r="B39" s="77" t="s">
        <v>100</v>
      </c>
      <c r="C39" s="60"/>
      <c r="D39" s="131"/>
      <c r="E39" s="132"/>
      <c r="F39" s="132"/>
      <c r="G39" s="132"/>
      <c r="H39" s="132"/>
      <c r="I39" s="317"/>
      <c r="J39" s="317"/>
    </row>
    <row r="40" spans="1:10" ht="90" x14ac:dyDescent="0.25">
      <c r="A40" s="73"/>
      <c r="B40" s="77" t="s">
        <v>101</v>
      </c>
      <c r="C40" s="317" t="s">
        <v>26</v>
      </c>
      <c r="D40" s="131">
        <f t="shared" si="2"/>
        <v>700</v>
      </c>
      <c r="E40" s="132"/>
      <c r="F40" s="132">
        <v>0</v>
      </c>
      <c r="G40" s="132">
        <v>700</v>
      </c>
      <c r="H40" s="132"/>
      <c r="I40" s="317"/>
      <c r="J40" s="317"/>
    </row>
    <row r="41" spans="1:10" ht="63.75" customHeight="1" x14ac:dyDescent="0.25">
      <c r="A41" s="73"/>
      <c r="B41" s="77" t="s">
        <v>103</v>
      </c>
      <c r="C41" s="318"/>
      <c r="D41" s="131">
        <f t="shared" si="2"/>
        <v>750</v>
      </c>
      <c r="E41" s="132"/>
      <c r="F41" s="132">
        <v>0</v>
      </c>
      <c r="G41" s="132">
        <v>750</v>
      </c>
      <c r="H41" s="132"/>
      <c r="I41" s="317"/>
      <c r="J41" s="317"/>
    </row>
    <row r="42" spans="1:10" ht="68.25" customHeight="1" x14ac:dyDescent="0.25">
      <c r="A42" s="73"/>
      <c r="B42" s="77" t="s">
        <v>104</v>
      </c>
      <c r="C42" s="48" t="s">
        <v>31</v>
      </c>
      <c r="D42" s="131">
        <f t="shared" si="2"/>
        <v>570</v>
      </c>
      <c r="E42" s="132"/>
      <c r="F42" s="132">
        <v>0</v>
      </c>
      <c r="G42" s="132">
        <v>570</v>
      </c>
      <c r="H42" s="132"/>
      <c r="I42" s="318"/>
      <c r="J42" s="317"/>
    </row>
    <row r="43" spans="1:10" ht="23.25" customHeight="1" x14ac:dyDescent="0.25">
      <c r="A43" s="319" t="s">
        <v>105</v>
      </c>
      <c r="B43" s="322" t="s">
        <v>106</v>
      </c>
      <c r="C43" s="48" t="s">
        <v>33</v>
      </c>
      <c r="D43" s="131">
        <f t="shared" si="2"/>
        <v>0</v>
      </c>
      <c r="E43" s="132"/>
      <c r="F43" s="132">
        <v>0</v>
      </c>
      <c r="G43" s="132">
        <v>0</v>
      </c>
      <c r="H43" s="132"/>
      <c r="I43" s="316" t="s">
        <v>107</v>
      </c>
      <c r="J43" s="317"/>
    </row>
    <row r="44" spans="1:10" ht="20.25" customHeight="1" x14ac:dyDescent="0.25">
      <c r="A44" s="320"/>
      <c r="B44" s="305"/>
      <c r="C44" s="48" t="s">
        <v>16</v>
      </c>
      <c r="D44" s="131">
        <f t="shared" si="2"/>
        <v>0</v>
      </c>
      <c r="E44" s="132"/>
      <c r="F44" s="132">
        <v>0</v>
      </c>
      <c r="G44" s="132">
        <v>0</v>
      </c>
      <c r="H44" s="132"/>
      <c r="I44" s="317"/>
      <c r="J44" s="317"/>
    </row>
    <row r="45" spans="1:10" ht="22.5" customHeight="1" x14ac:dyDescent="0.25">
      <c r="A45" s="320"/>
      <c r="B45" s="305"/>
      <c r="C45" s="48" t="s">
        <v>17</v>
      </c>
      <c r="D45" s="131">
        <f t="shared" si="2"/>
        <v>0</v>
      </c>
      <c r="E45" s="132"/>
      <c r="F45" s="132">
        <v>0</v>
      </c>
      <c r="G45" s="132">
        <v>0</v>
      </c>
      <c r="H45" s="132"/>
      <c r="I45" s="317"/>
      <c r="J45" s="317"/>
    </row>
    <row r="46" spans="1:10" ht="21.75" customHeight="1" x14ac:dyDescent="0.25">
      <c r="A46" s="321"/>
      <c r="B46" s="306"/>
      <c r="C46" s="48" t="s">
        <v>18</v>
      </c>
      <c r="D46" s="131">
        <f t="shared" si="2"/>
        <v>0</v>
      </c>
      <c r="E46" s="132"/>
      <c r="F46" s="132">
        <v>0</v>
      </c>
      <c r="G46" s="132">
        <v>0</v>
      </c>
      <c r="H46" s="132"/>
      <c r="I46" s="318"/>
      <c r="J46" s="318"/>
    </row>
    <row r="47" spans="1:10" x14ac:dyDescent="0.25">
      <c r="A47" s="79"/>
      <c r="B47" s="55" t="s">
        <v>108</v>
      </c>
      <c r="C47" s="53" t="s">
        <v>132</v>
      </c>
      <c r="D47" s="133">
        <f>E47+F47+G47+H47</f>
        <v>28516.459739999998</v>
      </c>
      <c r="E47" s="134">
        <f>E48+E49+E50+E51+E52+E53+E54</f>
        <v>0</v>
      </c>
      <c r="F47" s="134">
        <f>F48+F49+F50+F51+F52+F53+F54</f>
        <v>22522</v>
      </c>
      <c r="G47" s="134">
        <f>G48+G49+G50+G51+G52+G53+G54</f>
        <v>5994.4597400000002</v>
      </c>
      <c r="H47" s="132"/>
      <c r="I47" s="80"/>
      <c r="J47" s="76"/>
    </row>
    <row r="48" spans="1:10" x14ac:dyDescent="0.25">
      <c r="A48" s="251"/>
      <c r="B48" s="316" t="s">
        <v>9</v>
      </c>
      <c r="C48" s="48" t="s">
        <v>76</v>
      </c>
      <c r="D48" s="131">
        <f>E48+F48+G48+H48</f>
        <v>27946.459739999998</v>
      </c>
      <c r="E48" s="132">
        <f>E33+E40+E41</f>
        <v>0</v>
      </c>
      <c r="F48" s="132">
        <f>F33+F40+F41</f>
        <v>22522</v>
      </c>
      <c r="G48" s="132">
        <f>G33+G40+G41</f>
        <v>5424.4597400000002</v>
      </c>
      <c r="H48" s="132"/>
      <c r="I48" s="80"/>
      <c r="J48" s="76"/>
    </row>
    <row r="49" spans="1:10" x14ac:dyDescent="0.25">
      <c r="A49" s="252"/>
      <c r="B49" s="317"/>
      <c r="C49" s="48" t="s">
        <v>29</v>
      </c>
      <c r="D49" s="131">
        <f t="shared" ref="D49:D53" si="3">E49+F49+G49+H49</f>
        <v>0</v>
      </c>
      <c r="E49" s="132">
        <v>0</v>
      </c>
      <c r="F49" s="132">
        <v>0</v>
      </c>
      <c r="G49" s="132">
        <v>0</v>
      </c>
      <c r="H49" s="132"/>
      <c r="I49" s="80"/>
      <c r="J49" s="76"/>
    </row>
    <row r="50" spans="1:10" x14ac:dyDescent="0.25">
      <c r="A50" s="252"/>
      <c r="B50" s="317"/>
      <c r="C50" s="48" t="s">
        <v>31</v>
      </c>
      <c r="D50" s="131">
        <f t="shared" si="3"/>
        <v>570</v>
      </c>
      <c r="E50" s="132">
        <f>E42</f>
        <v>0</v>
      </c>
      <c r="F50" s="132">
        <f>F42</f>
        <v>0</v>
      </c>
      <c r="G50" s="132">
        <f>G42</f>
        <v>570</v>
      </c>
      <c r="H50" s="132"/>
      <c r="I50" s="80"/>
      <c r="J50" s="74"/>
    </row>
    <row r="51" spans="1:10" x14ac:dyDescent="0.25">
      <c r="A51" s="252"/>
      <c r="B51" s="317"/>
      <c r="C51" s="48" t="s">
        <v>50</v>
      </c>
      <c r="D51" s="131">
        <f t="shared" si="3"/>
        <v>0</v>
      </c>
      <c r="E51" s="132">
        <v>0</v>
      </c>
      <c r="F51" s="132">
        <v>0</v>
      </c>
      <c r="G51" s="132">
        <v>0</v>
      </c>
      <c r="H51" s="132"/>
      <c r="I51" s="80"/>
      <c r="J51" s="74"/>
    </row>
    <row r="52" spans="1:10" x14ac:dyDescent="0.25">
      <c r="A52" s="252"/>
      <c r="B52" s="317"/>
      <c r="C52" s="48" t="s">
        <v>33</v>
      </c>
      <c r="D52" s="131">
        <f t="shared" si="3"/>
        <v>0</v>
      </c>
      <c r="E52" s="132">
        <f t="shared" ref="E52:G54" si="4">E34+E43</f>
        <v>0</v>
      </c>
      <c r="F52" s="132">
        <f t="shared" si="4"/>
        <v>0</v>
      </c>
      <c r="G52" s="132">
        <f t="shared" si="4"/>
        <v>0</v>
      </c>
      <c r="H52" s="132"/>
      <c r="I52" s="80"/>
      <c r="J52" s="74"/>
    </row>
    <row r="53" spans="1:10" x14ac:dyDescent="0.25">
      <c r="A53" s="252"/>
      <c r="B53" s="317"/>
      <c r="C53" s="48" t="s">
        <v>16</v>
      </c>
      <c r="D53" s="131">
        <f t="shared" si="3"/>
        <v>0</v>
      </c>
      <c r="E53" s="132">
        <f t="shared" si="4"/>
        <v>0</v>
      </c>
      <c r="F53" s="132">
        <f t="shared" si="4"/>
        <v>0</v>
      </c>
      <c r="G53" s="132">
        <f t="shared" si="4"/>
        <v>0</v>
      </c>
      <c r="H53" s="132"/>
      <c r="I53" s="80"/>
      <c r="J53" s="74"/>
    </row>
    <row r="54" spans="1:10" x14ac:dyDescent="0.25">
      <c r="A54" s="252"/>
      <c r="B54" s="317"/>
      <c r="C54" s="48" t="s">
        <v>17</v>
      </c>
      <c r="D54" s="131">
        <f>E54+F54+G54+H54</f>
        <v>0</v>
      </c>
      <c r="E54" s="132">
        <f t="shared" si="4"/>
        <v>0</v>
      </c>
      <c r="F54" s="132">
        <f t="shared" si="4"/>
        <v>0</v>
      </c>
      <c r="G54" s="132">
        <f t="shared" si="4"/>
        <v>0</v>
      </c>
      <c r="H54" s="132"/>
      <c r="I54" s="80"/>
      <c r="J54" s="74"/>
    </row>
    <row r="55" spans="1:10" x14ac:dyDescent="0.25">
      <c r="A55" s="253"/>
      <c r="B55" s="318"/>
      <c r="C55" s="48" t="s">
        <v>18</v>
      </c>
      <c r="D55" s="131">
        <f>E55+F55+G55+H55</f>
        <v>0</v>
      </c>
      <c r="E55" s="132">
        <f>E46+E37</f>
        <v>0</v>
      </c>
      <c r="F55" s="132">
        <f>F46+F37</f>
        <v>0</v>
      </c>
      <c r="G55" s="132">
        <f>G46+G37</f>
        <v>0</v>
      </c>
      <c r="H55" s="132"/>
      <c r="I55" s="52"/>
      <c r="J55" s="74"/>
    </row>
    <row r="56" spans="1:10" x14ac:dyDescent="0.25">
      <c r="A56" s="329" t="s">
        <v>10</v>
      </c>
      <c r="B56" s="330"/>
      <c r="C56" s="53" t="s">
        <v>132</v>
      </c>
      <c r="D56" s="134">
        <f>E56+F56+G56</f>
        <v>38187.122579999996</v>
      </c>
      <c r="E56" s="134">
        <f>E57+E58+E59+E60+E61+E62+E63+E64</f>
        <v>0</v>
      </c>
      <c r="F56" s="134">
        <f>F57+F58+F59+F60+F61+F62+F63+F64</f>
        <v>22522</v>
      </c>
      <c r="G56" s="134">
        <f>G57+G58+G59+G60+G61+G62+G63+G64</f>
        <v>15665.122579999999</v>
      </c>
      <c r="H56" s="134">
        <v>0</v>
      </c>
      <c r="I56" s="331"/>
      <c r="J56" s="316"/>
    </row>
    <row r="57" spans="1:10" x14ac:dyDescent="0.25">
      <c r="A57" s="251"/>
      <c r="B57" s="316" t="s">
        <v>9</v>
      </c>
      <c r="C57" s="48" t="s">
        <v>26</v>
      </c>
      <c r="D57" s="132">
        <f>E57+F57+G57</f>
        <v>32046.277620000001</v>
      </c>
      <c r="E57" s="132">
        <f t="shared" ref="E57:G62" si="5">E22+E48</f>
        <v>0</v>
      </c>
      <c r="F57" s="132">
        <f t="shared" si="5"/>
        <v>22522</v>
      </c>
      <c r="G57" s="132">
        <f t="shared" si="5"/>
        <v>9524.2776200000008</v>
      </c>
      <c r="H57" s="132">
        <v>0</v>
      </c>
      <c r="I57" s="332"/>
      <c r="J57" s="317"/>
    </row>
    <row r="58" spans="1:10" x14ac:dyDescent="0.25">
      <c r="A58" s="252"/>
      <c r="B58" s="317"/>
      <c r="C58" s="48" t="s">
        <v>12</v>
      </c>
      <c r="D58" s="132">
        <f>D14</f>
        <v>905.63595999999995</v>
      </c>
      <c r="E58" s="132">
        <f t="shared" si="5"/>
        <v>0</v>
      </c>
      <c r="F58" s="132">
        <f t="shared" si="5"/>
        <v>0</v>
      </c>
      <c r="G58" s="132">
        <f t="shared" si="5"/>
        <v>905.63595999999995</v>
      </c>
      <c r="H58" s="132">
        <v>0</v>
      </c>
      <c r="I58" s="332"/>
      <c r="J58" s="317"/>
    </row>
    <row r="59" spans="1:10" x14ac:dyDescent="0.25">
      <c r="A59" s="252"/>
      <c r="B59" s="317"/>
      <c r="C59" s="48" t="s">
        <v>13</v>
      </c>
      <c r="D59" s="132">
        <f>E59+F59+G59+H59</f>
        <v>1220</v>
      </c>
      <c r="E59" s="132">
        <f t="shared" si="5"/>
        <v>0</v>
      </c>
      <c r="F59" s="132">
        <f t="shared" si="5"/>
        <v>0</v>
      </c>
      <c r="G59" s="132">
        <f t="shared" si="5"/>
        <v>1220</v>
      </c>
      <c r="H59" s="132">
        <v>0</v>
      </c>
      <c r="I59" s="332"/>
      <c r="J59" s="317"/>
    </row>
    <row r="60" spans="1:10" x14ac:dyDescent="0.25">
      <c r="A60" s="252"/>
      <c r="B60" s="317"/>
      <c r="C60" s="48" t="s">
        <v>14</v>
      </c>
      <c r="D60" s="132">
        <f>E60+F60+G60+H60</f>
        <v>3118.2089999999998</v>
      </c>
      <c r="E60" s="132">
        <f t="shared" si="5"/>
        <v>0</v>
      </c>
      <c r="F60" s="132">
        <f t="shared" si="5"/>
        <v>0</v>
      </c>
      <c r="G60" s="132">
        <f t="shared" si="5"/>
        <v>3118.2089999999998</v>
      </c>
      <c r="H60" s="132">
        <v>0</v>
      </c>
      <c r="I60" s="332"/>
      <c r="J60" s="317"/>
    </row>
    <row r="61" spans="1:10" x14ac:dyDescent="0.25">
      <c r="A61" s="252"/>
      <c r="B61" s="317"/>
      <c r="C61" s="48" t="s">
        <v>15</v>
      </c>
      <c r="D61" s="132">
        <f>E61+F61+G61</f>
        <v>897</v>
      </c>
      <c r="E61" s="132">
        <f t="shared" si="5"/>
        <v>0</v>
      </c>
      <c r="F61" s="132">
        <f t="shared" si="5"/>
        <v>0</v>
      </c>
      <c r="G61" s="132">
        <f t="shared" si="5"/>
        <v>897</v>
      </c>
      <c r="H61" s="132">
        <v>0</v>
      </c>
      <c r="I61" s="332"/>
      <c r="J61" s="317"/>
    </row>
    <row r="62" spans="1:10" x14ac:dyDescent="0.25">
      <c r="A62" s="252"/>
      <c r="B62" s="317"/>
      <c r="C62" s="48" t="s">
        <v>16</v>
      </c>
      <c r="D62" s="132">
        <f>E62+F62+G62+H62</f>
        <v>0</v>
      </c>
      <c r="E62" s="132">
        <f t="shared" si="5"/>
        <v>0</v>
      </c>
      <c r="F62" s="132">
        <f t="shared" si="5"/>
        <v>0</v>
      </c>
      <c r="G62" s="132">
        <f t="shared" si="5"/>
        <v>0</v>
      </c>
      <c r="H62" s="132">
        <v>0</v>
      </c>
      <c r="I62" s="332"/>
      <c r="J62" s="317"/>
    </row>
    <row r="63" spans="1:10" x14ac:dyDescent="0.25">
      <c r="A63" s="252"/>
      <c r="B63" s="317"/>
      <c r="C63" s="48" t="s">
        <v>17</v>
      </c>
      <c r="D63" s="132">
        <f>E63+F63+G63+H63</f>
        <v>0</v>
      </c>
      <c r="E63" s="132">
        <f>E28+E45</f>
        <v>0</v>
      </c>
      <c r="F63" s="132">
        <f>F28+F45</f>
        <v>0</v>
      </c>
      <c r="G63" s="132">
        <f>G28+G45</f>
        <v>0</v>
      </c>
      <c r="H63" s="132">
        <v>0</v>
      </c>
      <c r="I63" s="332"/>
      <c r="J63" s="317"/>
    </row>
    <row r="64" spans="1:10" x14ac:dyDescent="0.25">
      <c r="A64" s="253"/>
      <c r="B64" s="318"/>
      <c r="C64" s="47" t="s">
        <v>18</v>
      </c>
      <c r="D64" s="132">
        <f>E64+F64+G64+H64</f>
        <v>0</v>
      </c>
      <c r="E64" s="132">
        <f>E29+E55</f>
        <v>0</v>
      </c>
      <c r="F64" s="132">
        <f>F29+F55</f>
        <v>0</v>
      </c>
      <c r="G64" s="132">
        <f>G29+G55</f>
        <v>0</v>
      </c>
      <c r="H64" s="132">
        <v>0</v>
      </c>
      <c r="I64" s="333"/>
      <c r="J64" s="318"/>
    </row>
    <row r="66" spans="2:4" x14ac:dyDescent="0.25">
      <c r="B66" s="241" t="s">
        <v>145</v>
      </c>
      <c r="C66" s="241"/>
      <c r="D66" s="241"/>
    </row>
  </sheetData>
  <mergeCells count="45">
    <mergeCell ref="A56:B56"/>
    <mergeCell ref="A57:A64"/>
    <mergeCell ref="J38:J46"/>
    <mergeCell ref="I38:I42"/>
    <mergeCell ref="I56:I64"/>
    <mergeCell ref="J56:J64"/>
    <mergeCell ref="B57:B64"/>
    <mergeCell ref="A48:A55"/>
    <mergeCell ref="B48:B55"/>
    <mergeCell ref="A21:B21"/>
    <mergeCell ref="A22:A29"/>
    <mergeCell ref="I33:I37"/>
    <mergeCell ref="A33:A37"/>
    <mergeCell ref="I43:I46"/>
    <mergeCell ref="C40:C41"/>
    <mergeCell ref="A43:A46"/>
    <mergeCell ref="B43:B46"/>
    <mergeCell ref="A30:J30"/>
    <mergeCell ref="A31:J31"/>
    <mergeCell ref="A32:J32"/>
    <mergeCell ref="B33:B37"/>
    <mergeCell ref="J33:J37"/>
    <mergeCell ref="B22:B29"/>
    <mergeCell ref="A10:J10"/>
    <mergeCell ref="A12:J12"/>
    <mergeCell ref="I13:I15"/>
    <mergeCell ref="J13:J15"/>
    <mergeCell ref="A16:A17"/>
    <mergeCell ref="B16:B17"/>
    <mergeCell ref="B66:D66"/>
    <mergeCell ref="H1:J1"/>
    <mergeCell ref="H3:J3"/>
    <mergeCell ref="H4:J4"/>
    <mergeCell ref="A5:J5"/>
    <mergeCell ref="A11:J11"/>
    <mergeCell ref="A6:A8"/>
    <mergeCell ref="B6:B8"/>
    <mergeCell ref="C6:C8"/>
    <mergeCell ref="D6:D8"/>
    <mergeCell ref="E6:H6"/>
    <mergeCell ref="I6:I8"/>
    <mergeCell ref="J6:J8"/>
    <mergeCell ref="E7:E8"/>
    <mergeCell ref="F7:G7"/>
    <mergeCell ref="H7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4" sqref="J14"/>
    </sheetView>
  </sheetViews>
  <sheetFormatPr defaultRowHeight="15" x14ac:dyDescent="0.25"/>
  <cols>
    <col min="1" max="1" width="6.42578125" customWidth="1"/>
    <col min="2" max="2" width="39.42578125" customWidth="1"/>
    <col min="3" max="3" width="14.140625" customWidth="1"/>
    <col min="4" max="4" width="17.140625" customWidth="1"/>
    <col min="5" max="5" width="13.5703125" customWidth="1"/>
    <col min="6" max="6" width="17" customWidth="1"/>
    <col min="7" max="7" width="16.5703125" customWidth="1"/>
    <col min="8" max="8" width="18.85546875" customWidth="1"/>
    <col min="9" max="9" width="15.28515625" customWidth="1"/>
    <col min="10" max="10" width="21.42578125" customWidth="1"/>
  </cols>
  <sheetData>
    <row r="1" spans="1:10" ht="57.75" customHeight="1" x14ac:dyDescent="0.25">
      <c r="G1" s="144" t="s">
        <v>146</v>
      </c>
      <c r="H1" s="145"/>
      <c r="I1" s="145"/>
      <c r="J1" s="145"/>
    </row>
    <row r="3" spans="1:10" x14ac:dyDescent="0.25">
      <c r="A3" s="21"/>
      <c r="B3" s="21"/>
      <c r="C3" s="21"/>
      <c r="D3" s="21"/>
      <c r="E3" s="21"/>
      <c r="F3" s="21"/>
      <c r="G3" s="294" t="s">
        <v>109</v>
      </c>
      <c r="H3" s="294"/>
      <c r="I3" s="294"/>
      <c r="J3" s="294"/>
    </row>
    <row r="4" spans="1:10" ht="18" customHeight="1" x14ac:dyDescent="0.25">
      <c r="A4" s="21"/>
      <c r="B4" s="21"/>
      <c r="C4" s="21"/>
      <c r="D4" s="21"/>
      <c r="E4" s="21"/>
      <c r="F4" s="21"/>
      <c r="G4" s="153" t="s">
        <v>110</v>
      </c>
      <c r="H4" s="153"/>
      <c r="I4" s="153"/>
      <c r="J4" s="153"/>
    </row>
    <row r="5" spans="1:10" ht="15.75" x14ac:dyDescent="0.25">
      <c r="A5" s="21"/>
      <c r="B5" s="21"/>
      <c r="C5" s="21"/>
      <c r="D5" s="21"/>
      <c r="E5" s="21"/>
      <c r="F5" s="21"/>
      <c r="G5" s="28"/>
      <c r="H5" s="28"/>
      <c r="I5" s="28"/>
      <c r="J5" s="28"/>
    </row>
    <row r="6" spans="1:10" ht="33.75" customHeight="1" x14ac:dyDescent="0.25">
      <c r="A6" s="334" t="s">
        <v>135</v>
      </c>
      <c r="B6" s="335"/>
      <c r="C6" s="335"/>
      <c r="D6" s="335"/>
      <c r="E6" s="335"/>
      <c r="F6" s="335"/>
      <c r="G6" s="335"/>
      <c r="H6" s="335"/>
      <c r="I6" s="335"/>
      <c r="J6" s="335"/>
    </row>
    <row r="7" spans="1:10" x14ac:dyDescent="0.25">
      <c r="A7" s="291" t="s">
        <v>0</v>
      </c>
      <c r="B7" s="278" t="s">
        <v>21</v>
      </c>
      <c r="C7" s="278" t="s">
        <v>22</v>
      </c>
      <c r="D7" s="278" t="s">
        <v>56</v>
      </c>
      <c r="E7" s="278" t="s">
        <v>1</v>
      </c>
      <c r="F7" s="278"/>
      <c r="G7" s="278"/>
      <c r="H7" s="278"/>
      <c r="I7" s="278" t="s">
        <v>57</v>
      </c>
      <c r="J7" s="278" t="s">
        <v>11</v>
      </c>
    </row>
    <row r="8" spans="1:10" x14ac:dyDescent="0.25">
      <c r="A8" s="291"/>
      <c r="B8" s="278"/>
      <c r="C8" s="278"/>
      <c r="D8" s="278"/>
      <c r="E8" s="16" t="s">
        <v>3</v>
      </c>
      <c r="F8" s="278" t="s">
        <v>4</v>
      </c>
      <c r="G8" s="278"/>
      <c r="H8" s="278" t="s">
        <v>2</v>
      </c>
      <c r="I8" s="278"/>
      <c r="J8" s="278"/>
    </row>
    <row r="9" spans="1:10" ht="80.25" customHeight="1" x14ac:dyDescent="0.25">
      <c r="A9" s="291"/>
      <c r="B9" s="278"/>
      <c r="C9" s="278"/>
      <c r="D9" s="278"/>
      <c r="E9" s="16"/>
      <c r="F9" s="16" t="s">
        <v>58</v>
      </c>
      <c r="G9" s="16" t="s">
        <v>5</v>
      </c>
      <c r="H9" s="278"/>
      <c r="I9" s="278"/>
      <c r="J9" s="278"/>
    </row>
    <row r="10" spans="1:10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0" ht="15.75" x14ac:dyDescent="0.25">
      <c r="A11" s="337" t="s">
        <v>111</v>
      </c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ht="15.75" x14ac:dyDescent="0.25">
      <c r="A12" s="338" t="s">
        <v>136</v>
      </c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ht="15.75" x14ac:dyDescent="0.25">
      <c r="A13" s="338" t="s">
        <v>137</v>
      </c>
      <c r="B13" s="338"/>
      <c r="C13" s="338"/>
      <c r="D13" s="338"/>
      <c r="E13" s="338"/>
      <c r="F13" s="338"/>
      <c r="G13" s="338"/>
      <c r="H13" s="338"/>
      <c r="I13" s="338"/>
      <c r="J13" s="338"/>
    </row>
    <row r="14" spans="1:10" ht="60" x14ac:dyDescent="0.25">
      <c r="A14" s="22">
        <v>1</v>
      </c>
      <c r="B14" s="41" t="s">
        <v>112</v>
      </c>
      <c r="C14" s="30" t="s">
        <v>37</v>
      </c>
      <c r="D14" s="138"/>
      <c r="E14" s="139"/>
      <c r="F14" s="139"/>
      <c r="G14" s="139"/>
      <c r="H14" s="139"/>
      <c r="I14" s="135" t="s">
        <v>126</v>
      </c>
      <c r="J14" s="69"/>
    </row>
    <row r="15" spans="1:10" ht="30" x14ac:dyDescent="0.25">
      <c r="A15" s="24">
        <v>2</v>
      </c>
      <c r="B15" s="41" t="s">
        <v>113</v>
      </c>
      <c r="C15" s="30" t="s">
        <v>37</v>
      </c>
      <c r="D15" s="139"/>
      <c r="E15" s="139"/>
      <c r="F15" s="139"/>
      <c r="G15" s="139"/>
      <c r="H15" s="139"/>
      <c r="I15" s="135" t="s">
        <v>27</v>
      </c>
      <c r="J15" s="37"/>
    </row>
    <row r="16" spans="1:10" ht="45" x14ac:dyDescent="0.25">
      <c r="A16" s="24">
        <v>3</v>
      </c>
      <c r="B16" s="41" t="s">
        <v>64</v>
      </c>
      <c r="C16" s="30" t="s">
        <v>37</v>
      </c>
      <c r="D16" s="139"/>
      <c r="E16" s="139"/>
      <c r="F16" s="139"/>
      <c r="G16" s="139"/>
      <c r="H16" s="140"/>
      <c r="I16" s="135" t="s">
        <v>27</v>
      </c>
      <c r="J16" s="37"/>
    </row>
    <row r="17" spans="1:10" ht="60" x14ac:dyDescent="0.25">
      <c r="A17" s="22">
        <v>4</v>
      </c>
      <c r="B17" s="41" t="s">
        <v>114</v>
      </c>
      <c r="C17" s="30" t="s">
        <v>37</v>
      </c>
      <c r="D17" s="140"/>
      <c r="E17" s="140"/>
      <c r="F17" s="140"/>
      <c r="G17" s="138"/>
      <c r="H17" s="140"/>
      <c r="I17" s="135" t="s">
        <v>126</v>
      </c>
      <c r="J17" s="69"/>
    </row>
    <row r="18" spans="1:10" ht="15" customHeight="1" x14ac:dyDescent="0.25">
      <c r="A18" s="346">
        <v>5</v>
      </c>
      <c r="B18" s="349" t="s">
        <v>111</v>
      </c>
      <c r="C18" s="71" t="s">
        <v>76</v>
      </c>
      <c r="D18" s="139">
        <f t="shared" ref="D18:D25" si="0">SUM(E18:H18)</f>
        <v>6851.2604000000001</v>
      </c>
      <c r="E18" s="139"/>
      <c r="F18" s="139">
        <v>1913.7329999999999</v>
      </c>
      <c r="G18" s="143">
        <v>1530.5273999999999</v>
      </c>
      <c r="H18" s="139">
        <v>3407</v>
      </c>
      <c r="I18" s="352" t="s">
        <v>126</v>
      </c>
      <c r="J18" s="275" t="s">
        <v>115</v>
      </c>
    </row>
    <row r="19" spans="1:10" ht="15" customHeight="1" x14ac:dyDescent="0.25">
      <c r="A19" s="347"/>
      <c r="B19" s="350"/>
      <c r="C19" s="71" t="s">
        <v>12</v>
      </c>
      <c r="D19" s="139">
        <f t="shared" si="0"/>
        <v>5689.2170000000006</v>
      </c>
      <c r="E19" s="139"/>
      <c r="F19" s="139">
        <v>1754.12</v>
      </c>
      <c r="G19" s="143">
        <v>740</v>
      </c>
      <c r="H19" s="139">
        <v>3195.0970000000002</v>
      </c>
      <c r="I19" s="353"/>
      <c r="J19" s="276"/>
    </row>
    <row r="20" spans="1:10" ht="15" customHeight="1" x14ac:dyDescent="0.25">
      <c r="A20" s="347"/>
      <c r="B20" s="350"/>
      <c r="C20" s="71" t="s">
        <v>13</v>
      </c>
      <c r="D20" s="139">
        <f t="shared" si="0"/>
        <v>9680</v>
      </c>
      <c r="E20" s="139"/>
      <c r="F20" s="139">
        <v>2339.4839999999999</v>
      </c>
      <c r="G20" s="143">
        <v>1075.0847000000001</v>
      </c>
      <c r="H20" s="139">
        <v>6265.4313000000002</v>
      </c>
      <c r="I20" s="353"/>
      <c r="J20" s="276"/>
    </row>
    <row r="21" spans="1:10" ht="15" customHeight="1" x14ac:dyDescent="0.25">
      <c r="A21" s="347"/>
      <c r="B21" s="350"/>
      <c r="C21" s="71" t="s">
        <v>50</v>
      </c>
      <c r="D21" s="139">
        <f t="shared" si="0"/>
        <v>0</v>
      </c>
      <c r="E21" s="139"/>
      <c r="F21" s="139">
        <v>0</v>
      </c>
      <c r="G21" s="143">
        <v>0</v>
      </c>
      <c r="H21" s="139">
        <v>0</v>
      </c>
      <c r="I21" s="353"/>
      <c r="J21" s="276"/>
    </row>
    <row r="22" spans="1:10" ht="15" customHeight="1" x14ac:dyDescent="0.25">
      <c r="A22" s="347"/>
      <c r="B22" s="350"/>
      <c r="C22" s="71" t="s">
        <v>15</v>
      </c>
      <c r="D22" s="139">
        <f t="shared" si="0"/>
        <v>881.24399999999991</v>
      </c>
      <c r="E22" s="139"/>
      <c r="F22" s="139">
        <v>774.8</v>
      </c>
      <c r="G22" s="143">
        <v>106.444</v>
      </c>
      <c r="H22" s="139">
        <v>0</v>
      </c>
      <c r="I22" s="353"/>
      <c r="J22" s="276"/>
    </row>
    <row r="23" spans="1:10" ht="15" customHeight="1" x14ac:dyDescent="0.25">
      <c r="A23" s="347"/>
      <c r="B23" s="350"/>
      <c r="C23" s="71" t="s">
        <v>16</v>
      </c>
      <c r="D23" s="139">
        <f t="shared" si="0"/>
        <v>1420.35</v>
      </c>
      <c r="E23" s="139"/>
      <c r="F23" s="139">
        <v>1055</v>
      </c>
      <c r="G23" s="143">
        <v>365.35</v>
      </c>
      <c r="H23" s="139">
        <v>0</v>
      </c>
      <c r="I23" s="353"/>
      <c r="J23" s="276"/>
    </row>
    <row r="24" spans="1:10" ht="15.75" customHeight="1" x14ac:dyDescent="0.25">
      <c r="A24" s="347"/>
      <c r="B24" s="350"/>
      <c r="C24" s="71" t="s">
        <v>17</v>
      </c>
      <c r="D24" s="139">
        <f t="shared" si="0"/>
        <v>0</v>
      </c>
      <c r="E24" s="139"/>
      <c r="F24" s="139">
        <v>0</v>
      </c>
      <c r="G24" s="143">
        <v>0</v>
      </c>
      <c r="H24" s="139">
        <v>0</v>
      </c>
      <c r="I24" s="353"/>
      <c r="J24" s="276"/>
    </row>
    <row r="25" spans="1:10" ht="15.75" customHeight="1" x14ac:dyDescent="0.25">
      <c r="A25" s="348"/>
      <c r="B25" s="351"/>
      <c r="C25" s="71" t="s">
        <v>18</v>
      </c>
      <c r="D25" s="139">
        <f t="shared" si="0"/>
        <v>0</v>
      </c>
      <c r="E25" s="139"/>
      <c r="F25" s="139">
        <v>0</v>
      </c>
      <c r="G25" s="143">
        <v>0</v>
      </c>
      <c r="H25" s="139">
        <v>0</v>
      </c>
      <c r="I25" s="354"/>
      <c r="J25" s="277"/>
    </row>
    <row r="26" spans="1:10" x14ac:dyDescent="0.25">
      <c r="A26" s="300">
        <v>6</v>
      </c>
      <c r="B26" s="355" t="s">
        <v>116</v>
      </c>
      <c r="C26" s="356" t="s">
        <v>37</v>
      </c>
      <c r="D26" s="336">
        <v>0</v>
      </c>
      <c r="E26" s="336"/>
      <c r="F26" s="336">
        <v>0</v>
      </c>
      <c r="G26" s="343">
        <v>0</v>
      </c>
      <c r="H26" s="336">
        <v>0</v>
      </c>
      <c r="I26" s="344" t="s">
        <v>70</v>
      </c>
      <c r="J26" s="345"/>
    </row>
    <row r="27" spans="1:10" x14ac:dyDescent="0.25">
      <c r="A27" s="300"/>
      <c r="B27" s="355"/>
      <c r="C27" s="356"/>
      <c r="D27" s="336"/>
      <c r="E27" s="336"/>
      <c r="F27" s="336"/>
      <c r="G27" s="343"/>
      <c r="H27" s="336"/>
      <c r="I27" s="344"/>
      <c r="J27" s="345"/>
    </row>
    <row r="28" spans="1:10" x14ac:dyDescent="0.25">
      <c r="A28" s="300"/>
      <c r="B28" s="355"/>
      <c r="C28" s="356"/>
      <c r="D28" s="336"/>
      <c r="E28" s="336"/>
      <c r="F28" s="336"/>
      <c r="G28" s="343"/>
      <c r="H28" s="336"/>
      <c r="I28" s="344"/>
      <c r="J28" s="345"/>
    </row>
    <row r="29" spans="1:10" ht="30" x14ac:dyDescent="0.25">
      <c r="A29" s="24">
        <v>7</v>
      </c>
      <c r="B29" s="41" t="s">
        <v>69</v>
      </c>
      <c r="C29" s="30" t="s">
        <v>37</v>
      </c>
      <c r="D29" s="141">
        <v>0</v>
      </c>
      <c r="E29" s="141"/>
      <c r="F29" s="141">
        <v>0</v>
      </c>
      <c r="G29" s="141">
        <v>0</v>
      </c>
      <c r="H29" s="141">
        <v>0</v>
      </c>
      <c r="I29" s="135" t="s">
        <v>27</v>
      </c>
      <c r="J29" s="136"/>
    </row>
    <row r="30" spans="1:10" ht="15.75" x14ac:dyDescent="0.25">
      <c r="A30" s="30"/>
      <c r="B30" s="61" t="s">
        <v>6</v>
      </c>
      <c r="C30" s="137" t="s">
        <v>132</v>
      </c>
      <c r="D30" s="142">
        <f t="shared" ref="D30:D38" si="1">SUM(E30:H30)</f>
        <v>24522.071400000001</v>
      </c>
      <c r="E30" s="142"/>
      <c r="F30" s="142">
        <f>SUM(F31:F38)</f>
        <v>7837.1369999999997</v>
      </c>
      <c r="G30" s="142">
        <f>SUM(G31:G38)</f>
        <v>3817.4061000000002</v>
      </c>
      <c r="H30" s="142">
        <f>SUM(H31:H38)</f>
        <v>12867.5283</v>
      </c>
      <c r="I30" s="340"/>
      <c r="J30" s="257"/>
    </row>
    <row r="31" spans="1:10" ht="15" customHeight="1" x14ac:dyDescent="0.25">
      <c r="A31" s="246"/>
      <c r="B31" s="252" t="s">
        <v>71</v>
      </c>
      <c r="C31" s="71" t="s">
        <v>76</v>
      </c>
      <c r="D31" s="139">
        <f t="shared" si="1"/>
        <v>6851.2604000000001</v>
      </c>
      <c r="E31" s="139"/>
      <c r="F31" s="139">
        <f>F18</f>
        <v>1913.7329999999999</v>
      </c>
      <c r="G31" s="139">
        <f>G18</f>
        <v>1530.5273999999999</v>
      </c>
      <c r="H31" s="139">
        <f>H18</f>
        <v>3407</v>
      </c>
      <c r="I31" s="341"/>
      <c r="J31" s="258"/>
    </row>
    <row r="32" spans="1:10" ht="15" customHeight="1" x14ac:dyDescent="0.25">
      <c r="A32" s="247"/>
      <c r="B32" s="252"/>
      <c r="C32" s="71" t="s">
        <v>12</v>
      </c>
      <c r="D32" s="139">
        <f t="shared" si="1"/>
        <v>5689.2170000000006</v>
      </c>
      <c r="E32" s="139"/>
      <c r="F32" s="139">
        <f>F19</f>
        <v>1754.12</v>
      </c>
      <c r="G32" s="139">
        <f t="shared" ref="F32:H38" si="2">G19</f>
        <v>740</v>
      </c>
      <c r="H32" s="139">
        <f t="shared" si="2"/>
        <v>3195.0970000000002</v>
      </c>
      <c r="I32" s="341"/>
      <c r="J32" s="258"/>
    </row>
    <row r="33" spans="1:10" ht="15" customHeight="1" x14ac:dyDescent="0.25">
      <c r="A33" s="247"/>
      <c r="B33" s="252"/>
      <c r="C33" s="71" t="s">
        <v>13</v>
      </c>
      <c r="D33" s="139">
        <f t="shared" si="1"/>
        <v>9680</v>
      </c>
      <c r="E33" s="139"/>
      <c r="F33" s="139">
        <f t="shared" si="2"/>
        <v>2339.4839999999999</v>
      </c>
      <c r="G33" s="139">
        <f t="shared" si="2"/>
        <v>1075.0847000000001</v>
      </c>
      <c r="H33" s="139">
        <f t="shared" si="2"/>
        <v>6265.4313000000002</v>
      </c>
      <c r="I33" s="341"/>
      <c r="J33" s="258"/>
    </row>
    <row r="34" spans="1:10" ht="15" customHeight="1" x14ac:dyDescent="0.25">
      <c r="A34" s="247"/>
      <c r="B34" s="252"/>
      <c r="C34" s="71" t="s">
        <v>50</v>
      </c>
      <c r="D34" s="139">
        <f t="shared" si="1"/>
        <v>0</v>
      </c>
      <c r="E34" s="139"/>
      <c r="F34" s="139">
        <f>F21</f>
        <v>0</v>
      </c>
      <c r="G34" s="139">
        <f>G21</f>
        <v>0</v>
      </c>
      <c r="H34" s="139">
        <f>H21</f>
        <v>0</v>
      </c>
      <c r="I34" s="341"/>
      <c r="J34" s="258"/>
    </row>
    <row r="35" spans="1:10" ht="15" customHeight="1" x14ac:dyDescent="0.25">
      <c r="A35" s="247"/>
      <c r="B35" s="252"/>
      <c r="C35" s="71" t="s">
        <v>15</v>
      </c>
      <c r="D35" s="139">
        <f t="shared" si="1"/>
        <v>881.24399999999991</v>
      </c>
      <c r="E35" s="139"/>
      <c r="F35" s="139">
        <f t="shared" si="2"/>
        <v>774.8</v>
      </c>
      <c r="G35" s="139">
        <f t="shared" si="2"/>
        <v>106.444</v>
      </c>
      <c r="H35" s="139">
        <f t="shared" si="2"/>
        <v>0</v>
      </c>
      <c r="I35" s="341"/>
      <c r="J35" s="258"/>
    </row>
    <row r="36" spans="1:10" ht="15" customHeight="1" x14ac:dyDescent="0.25">
      <c r="A36" s="247"/>
      <c r="B36" s="252"/>
      <c r="C36" s="71" t="s">
        <v>16</v>
      </c>
      <c r="D36" s="139">
        <f t="shared" si="1"/>
        <v>1420.35</v>
      </c>
      <c r="E36" s="139"/>
      <c r="F36" s="139">
        <f t="shared" si="2"/>
        <v>1055</v>
      </c>
      <c r="G36" s="139">
        <f t="shared" si="2"/>
        <v>365.35</v>
      </c>
      <c r="H36" s="139">
        <f>H23</f>
        <v>0</v>
      </c>
      <c r="I36" s="341"/>
      <c r="J36" s="258"/>
    </row>
    <row r="37" spans="1:10" x14ac:dyDescent="0.25">
      <c r="A37" s="247"/>
      <c r="B37" s="252"/>
      <c r="C37" s="71" t="s">
        <v>17</v>
      </c>
      <c r="D37" s="139">
        <f t="shared" si="1"/>
        <v>0</v>
      </c>
      <c r="E37" s="139"/>
      <c r="F37" s="139">
        <f t="shared" si="2"/>
        <v>0</v>
      </c>
      <c r="G37" s="139">
        <f t="shared" si="2"/>
        <v>0</v>
      </c>
      <c r="H37" s="139">
        <f>H24</f>
        <v>0</v>
      </c>
      <c r="I37" s="341"/>
      <c r="J37" s="258"/>
    </row>
    <row r="38" spans="1:10" x14ac:dyDescent="0.25">
      <c r="A38" s="339"/>
      <c r="B38" s="253"/>
      <c r="C38" s="69" t="s">
        <v>18</v>
      </c>
      <c r="D38" s="139">
        <f t="shared" si="1"/>
        <v>0</v>
      </c>
      <c r="E38" s="139"/>
      <c r="F38" s="139">
        <f t="shared" si="2"/>
        <v>0</v>
      </c>
      <c r="G38" s="139">
        <f t="shared" si="2"/>
        <v>0</v>
      </c>
      <c r="H38" s="139">
        <f>H25</f>
        <v>0</v>
      </c>
      <c r="I38" s="342"/>
      <c r="J38" s="259"/>
    </row>
    <row r="39" spans="1:10" ht="18.75" x14ac:dyDescent="0.25">
      <c r="A39" s="29"/>
      <c r="B39" s="29" t="s">
        <v>143</v>
      </c>
      <c r="C39" s="1"/>
      <c r="D39" s="1"/>
      <c r="E39" s="1"/>
      <c r="F39" s="31"/>
      <c r="G39" s="32"/>
      <c r="H39" s="31"/>
      <c r="I39" s="33"/>
      <c r="J39" s="1"/>
    </row>
  </sheetData>
  <mergeCells count="34">
    <mergeCell ref="A31:A38"/>
    <mergeCell ref="B31:B38"/>
    <mergeCell ref="J18:J25"/>
    <mergeCell ref="I30:I38"/>
    <mergeCell ref="J30:J38"/>
    <mergeCell ref="G26:G28"/>
    <mergeCell ref="H26:H28"/>
    <mergeCell ref="I26:I28"/>
    <mergeCell ref="J26:J28"/>
    <mergeCell ref="A18:A25"/>
    <mergeCell ref="B18:B25"/>
    <mergeCell ref="I18:I25"/>
    <mergeCell ref="A26:A28"/>
    <mergeCell ref="B26:B28"/>
    <mergeCell ref="C26:C28"/>
    <mergeCell ref="D26:D28"/>
    <mergeCell ref="E26:E28"/>
    <mergeCell ref="F26:F28"/>
    <mergeCell ref="F8:G8"/>
    <mergeCell ref="H8:H9"/>
    <mergeCell ref="A11:J11"/>
    <mergeCell ref="A12:J12"/>
    <mergeCell ref="A13:J13"/>
    <mergeCell ref="G1:J1"/>
    <mergeCell ref="G3:J3"/>
    <mergeCell ref="G4:J4"/>
    <mergeCell ref="A6:J6"/>
    <mergeCell ref="A7:A9"/>
    <mergeCell ref="B7:B9"/>
    <mergeCell ref="C7:C9"/>
    <mergeCell ref="D7:D9"/>
    <mergeCell ref="E7:H7"/>
    <mergeCell ref="I7:I9"/>
    <mergeCell ref="J7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p_1893_3</vt:lpstr>
      <vt:lpstr>p_1893_5</vt:lpstr>
      <vt:lpstr>p_1893_7</vt:lpstr>
      <vt:lpstr>p_1893_9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2020-01-09T14:00:07Z</dcterms:modified>
</cp:coreProperties>
</file>