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05.08.2019 год" sheetId="1" r:id="rId1"/>
  </sheets>
  <definedNames>
    <definedName name="_xlnm.Print_Titles" localSheetId="0">'Прил.на 05.08.2019 год'!$4:$9</definedName>
    <definedName name="_xlnm.Print_Area" localSheetId="0">'Прил.на 05.08.2019 год'!$A$1:$P$111</definedName>
  </definedNames>
  <calcPr fullCalcOnLoad="1"/>
</workbook>
</file>

<file path=xl/sharedStrings.xml><?xml version="1.0" encoding="utf-8"?>
<sst xmlns="http://schemas.openxmlformats.org/spreadsheetml/2006/main" count="105" uniqueCount="72">
  <si>
    <t>№</t>
  </si>
  <si>
    <t>Наименование мероприятия</t>
  </si>
  <si>
    <t>Срок  исполне-ния</t>
  </si>
  <si>
    <t>в том числе за счёт средств</t>
  </si>
  <si>
    <t>Исполнители -ответственные за реализацию мероприятий</t>
  </si>
  <si>
    <t>2.1.</t>
  </si>
  <si>
    <t>Ожидаемые результаты</t>
  </si>
  <si>
    <t>МБОУ СОШ№1</t>
  </si>
  <si>
    <t>МБОУ СОШ№2</t>
  </si>
  <si>
    <t>МБОУ ЦВР "Лад"</t>
  </si>
  <si>
    <t>1.1.</t>
  </si>
  <si>
    <t>МКУ "ГКМХ"</t>
  </si>
  <si>
    <t>субсидий и иных межбюджетных трансфертов</t>
  </si>
  <si>
    <t>3.1.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</si>
  <si>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</si>
  <si>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МКУ "Комитет по культуре и спорту" (отдел по молодежной политике и вопросам демографии)</t>
  </si>
  <si>
    <t>В том числе:</t>
  </si>
  <si>
    <t>Субвенции</t>
  </si>
  <si>
    <t>Другие собственные доходы</t>
  </si>
  <si>
    <t>Собственные доходы:</t>
  </si>
  <si>
    <t>Внебюджетные средства</t>
  </si>
  <si>
    <t>4.  Мероприятия муниципальной подпрограммы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</si>
  <si>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</si>
  <si>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</si>
  <si>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Итого по подпрограмме:</t>
  </si>
  <si>
    <t>Итого по разделу 1:</t>
  </si>
  <si>
    <t>Итого по разделу 3:</t>
  </si>
  <si>
    <t>Расходы на проведение оздоровительной кампании
(путевка)</t>
  </si>
  <si>
    <t>2017-2020г.г.</t>
  </si>
  <si>
    <t>Управление образования (ЦВР)</t>
  </si>
  <si>
    <t xml:space="preserve">Организация отдыха и оздоровления детей в лагерях с дневным пребыванием детей    </t>
  </si>
  <si>
    <t>Организация  культурно-экскурсионномго обслуживания в каникулярный период .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</si>
  <si>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                                 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</si>
  <si>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;2020 г. -18%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</si>
  <si>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</si>
  <si>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</si>
  <si>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</si>
  <si>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Расходы на обеспечение деятельности (оказания услуг) детского оздоровительного  лагеря "Лесной городок"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</si>
  <si>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</si>
  <si>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</si>
  <si>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 xml:space="preserve">Цель: Организация отдыха и оздоровления детей, оказавшихся в трудной жизненной ситуации  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</si>
  <si>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профильных(специализированных) сменах                                 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</si>
  <si>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</si>
  <si>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</t>
  </si>
  <si>
    <t>Удовлетворенность потребности населения в санаторно-курортном оздоровлении детей  до 14 лет включительно: 2018 г. - 100% ; 2019 г. - 100%; 2020г. -100%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</si>
  <si>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укреплдение материально-технической базы загородного лагеря</t>
  </si>
  <si>
    <t>в том числе</t>
  </si>
  <si>
    <t>Из областного бюджета</t>
  </si>
  <si>
    <t>Из федерального бюджета</t>
  </si>
  <si>
    <t>Всего</t>
  </si>
  <si>
    <t>Задача:  Организация отдыха и оздоровления детей и подростков с дневным пребываанием</t>
  </si>
  <si>
    <t>1.2.</t>
  </si>
  <si>
    <t>2.2.</t>
  </si>
  <si>
    <t>Итого по разделу2:</t>
  </si>
  <si>
    <t>3.2</t>
  </si>
  <si>
    <t>3.3.</t>
  </si>
  <si>
    <t>3.4.</t>
  </si>
  <si>
    <t>3.5.</t>
  </si>
  <si>
    <t>3.6.</t>
  </si>
  <si>
    <t>ЦВР "Лад"- загородный лагерь</t>
  </si>
  <si>
    <t>ЦВР "Лад"- заг лаг (рем АПС)</t>
  </si>
  <si>
    <t>Объём финансирования (тыс.руб.)</t>
  </si>
  <si>
    <t>Субсидии, иные межбюджетные трансферты</t>
  </si>
  <si>
    <t>МБОУ ДО ЦВР "Лад"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</si>
  <si>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</si>
  <si>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>3. Организация отдыха детей в загородном лагере</t>
  </si>
  <si>
    <t xml:space="preserve">Обеспечение пожарной безопасности </t>
  </si>
  <si>
    <t xml:space="preserve">Приложение № 4 к программе "Развитие образования </t>
  </si>
  <si>
    <t xml:space="preserve">ЗАТО г. Радужный Владимирской области" </t>
  </si>
  <si>
    <t>2. Участие в областных профильных сменах. Организация санаторно-курортного оздоровления.</t>
  </si>
  <si>
    <t>Разработка кадастровой карты-плана для саниторный охраны участка подземного водозабора</t>
  </si>
  <si>
    <t>2.3.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</si>
</sst>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0000"/>
    <numFmt numFmtId="179" formatCode="0.0"/>
    <numFmt numFmtId="180" formatCode="0.0000"/>
    <numFmt numFmtId="181" formatCode="0.000000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vertical="top" wrapText="1"/>
    </xf>
    <xf numFmtId="18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wrapText="1"/>
    </xf>
    <xf numFmtId="177" fontId="1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8" fontId="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vertical="top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wrapText="1"/>
    </xf>
    <xf numFmtId="178" fontId="51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78" fontId="3" fillId="0" borderId="10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top" wrapText="1"/>
    </xf>
    <xf numFmtId="178" fontId="51" fillId="0" borderId="10" xfId="0" applyNumberFormat="1" applyFont="1" applyFill="1" applyBorder="1" applyAlignment="1">
      <alignment horizontal="center" vertical="top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49" fontId="1" fillId="0" borderId="10" xfId="43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80" fontId="3" fillId="4" borderId="10" xfId="0" applyNumberFormat="1" applyFont="1" applyFill="1" applyBorder="1" applyAlignment="1">
      <alignment horizontal="center" vertical="top" wrapText="1"/>
    </xf>
    <xf numFmtId="178" fontId="3" fillId="4" borderId="10" xfId="0" applyNumberFormat="1" applyFont="1" applyFill="1" applyBorder="1" applyAlignment="1">
      <alignment horizontal="center" vertical="top" wrapText="1"/>
    </xf>
    <xf numFmtId="178" fontId="1" fillId="4" borderId="10" xfId="0" applyNumberFormat="1" applyFont="1" applyFill="1" applyBorder="1" applyAlignment="1">
      <alignment horizontal="center" vertical="top" wrapText="1"/>
    </xf>
    <xf numFmtId="178" fontId="3" fillId="4" borderId="10" xfId="0" applyNumberFormat="1" applyFont="1" applyFill="1" applyBorder="1" applyAlignment="1">
      <alignment horizontal="center" vertical="top" wrapText="1"/>
    </xf>
    <xf numFmtId="178" fontId="1" fillId="4" borderId="10" xfId="0" applyNumberFormat="1" applyFont="1" applyFill="1" applyBorder="1" applyAlignment="1">
      <alignment/>
    </xf>
    <xf numFmtId="180" fontId="49" fillId="4" borderId="10" xfId="0" applyNumberFormat="1" applyFont="1" applyFill="1" applyBorder="1" applyAlignment="1">
      <alignment horizontal="center" vertical="top" wrapText="1"/>
    </xf>
    <xf numFmtId="180" fontId="1" fillId="4" borderId="10" xfId="0" applyNumberFormat="1" applyFont="1" applyFill="1" applyBorder="1" applyAlignment="1">
      <alignment vertical="top" wrapText="1"/>
    </xf>
    <xf numFmtId="180" fontId="1" fillId="4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90" zoomScaleNormal="90" zoomScaleSheetLayoutView="90" zoomScalePageLayoutView="80" workbookViewId="0" topLeftCell="A4">
      <pane xSplit="4" ySplit="5" topLeftCell="E90" activePane="bottomRight" state="frozen"/>
      <selection pane="topLeft" activeCell="A4" sqref="A4"/>
      <selection pane="topRight" activeCell="E4" sqref="E4"/>
      <selection pane="bottomLeft" activeCell="A9" sqref="A9"/>
      <selection pane="bottomRight" activeCell="E35" sqref="E35:N35"/>
    </sheetView>
  </sheetViews>
  <sheetFormatPr defaultColWidth="9.00390625" defaultRowHeight="12.75"/>
  <cols>
    <col min="1" max="1" width="6.125" style="0" customWidth="1"/>
    <col min="2" max="2" width="42.1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1.625" style="0" customWidth="1"/>
    <col min="8" max="8" width="13.875" style="0" customWidth="1"/>
    <col min="9" max="9" width="11.375" style="0" customWidth="1"/>
    <col min="10" max="10" width="15.375" style="0" customWidth="1"/>
    <col min="11" max="11" width="9.125" style="0" hidden="1" customWidth="1"/>
    <col min="12" max="12" width="13.75390625" style="0" customWidth="1"/>
    <col min="13" max="13" width="9.125" style="0" hidden="1" customWidth="1"/>
    <col min="14" max="14" width="15.25390625" style="0" customWidth="1"/>
    <col min="15" max="15" width="23.625" style="0" customWidth="1"/>
    <col min="16" max="16" width="38.875" style="0" customWidth="1"/>
  </cols>
  <sheetData>
    <row r="1" spans="1:16" ht="16.5" customHeight="1">
      <c r="A1" s="1"/>
      <c r="B1" s="10"/>
      <c r="C1" s="10"/>
      <c r="D1" s="10"/>
      <c r="E1" s="10"/>
      <c r="F1" s="10"/>
      <c r="G1" s="10"/>
      <c r="H1" s="10"/>
      <c r="I1" s="10"/>
      <c r="J1" s="10"/>
      <c r="K1" s="10"/>
      <c r="L1" s="44"/>
      <c r="M1" s="44"/>
      <c r="N1" s="117" t="s">
        <v>67</v>
      </c>
      <c r="O1" s="117"/>
      <c r="P1" s="117"/>
    </row>
    <row r="2" spans="1:16" ht="16.5" customHeight="1">
      <c r="A2" s="1"/>
      <c r="B2" s="9"/>
      <c r="C2" s="9"/>
      <c r="D2" s="9"/>
      <c r="E2" s="9"/>
      <c r="F2" s="9"/>
      <c r="G2" s="9"/>
      <c r="H2" s="9"/>
      <c r="I2" s="9"/>
      <c r="J2" s="9"/>
      <c r="K2" s="9"/>
      <c r="L2" s="117" t="s">
        <v>68</v>
      </c>
      <c r="M2" s="117"/>
      <c r="N2" s="117"/>
      <c r="O2" s="117"/>
      <c r="P2" s="117"/>
    </row>
    <row r="3" spans="1:16" ht="18.75" customHeight="1">
      <c r="A3" s="2"/>
      <c r="B3" s="5"/>
      <c r="C3" s="7"/>
      <c r="D3" s="7"/>
      <c r="E3" s="8"/>
      <c r="F3" s="7"/>
      <c r="G3" s="7" t="s">
        <v>21</v>
      </c>
      <c r="H3" s="7"/>
      <c r="I3" s="7"/>
      <c r="J3" s="7"/>
      <c r="K3" s="7"/>
      <c r="L3" s="7"/>
      <c r="M3" s="7"/>
      <c r="N3" s="7"/>
      <c r="O3" s="5"/>
      <c r="P3" s="6"/>
    </row>
    <row r="4" spans="1:16" ht="15" customHeight="1">
      <c r="A4" s="75" t="s">
        <v>0</v>
      </c>
      <c r="B4" s="75" t="s">
        <v>1</v>
      </c>
      <c r="C4" s="75" t="s">
        <v>2</v>
      </c>
      <c r="D4" s="75" t="s">
        <v>61</v>
      </c>
      <c r="E4" s="75"/>
      <c r="F4" s="42" t="s">
        <v>3</v>
      </c>
      <c r="G4" s="76" t="s">
        <v>16</v>
      </c>
      <c r="H4" s="76"/>
      <c r="I4" s="76"/>
      <c r="J4" s="76"/>
      <c r="K4" s="76"/>
      <c r="L4" s="76"/>
      <c r="M4" s="84" t="s">
        <v>20</v>
      </c>
      <c r="N4" s="84"/>
      <c r="O4" s="75" t="s">
        <v>4</v>
      </c>
      <c r="P4" s="75" t="s">
        <v>6</v>
      </c>
    </row>
    <row r="5" spans="1:16" ht="15" customHeight="1">
      <c r="A5" s="75"/>
      <c r="B5" s="75"/>
      <c r="C5" s="75"/>
      <c r="D5" s="75"/>
      <c r="E5" s="75"/>
      <c r="F5" s="42"/>
      <c r="G5" s="84" t="s">
        <v>17</v>
      </c>
      <c r="H5" s="76" t="s">
        <v>19</v>
      </c>
      <c r="I5" s="76"/>
      <c r="J5" s="76"/>
      <c r="K5" s="76"/>
      <c r="L5" s="76"/>
      <c r="M5" s="84"/>
      <c r="N5" s="84"/>
      <c r="O5" s="75"/>
      <c r="P5" s="75"/>
    </row>
    <row r="6" spans="1:16" ht="30" customHeight="1">
      <c r="A6" s="75"/>
      <c r="B6" s="75"/>
      <c r="C6" s="75"/>
      <c r="D6" s="75"/>
      <c r="E6" s="75"/>
      <c r="F6" s="42"/>
      <c r="G6" s="84"/>
      <c r="H6" s="85" t="s">
        <v>62</v>
      </c>
      <c r="I6" s="85"/>
      <c r="J6" s="85"/>
      <c r="K6" s="84" t="s">
        <v>18</v>
      </c>
      <c r="L6" s="84"/>
      <c r="M6" s="84"/>
      <c r="N6" s="84"/>
      <c r="O6" s="75"/>
      <c r="P6" s="75"/>
    </row>
    <row r="7" spans="1:16" ht="15" customHeight="1">
      <c r="A7" s="75"/>
      <c r="B7" s="75"/>
      <c r="C7" s="75"/>
      <c r="D7" s="75"/>
      <c r="E7" s="75"/>
      <c r="F7" s="42"/>
      <c r="G7" s="84"/>
      <c r="H7" s="86" t="s">
        <v>49</v>
      </c>
      <c r="I7" s="76" t="s">
        <v>46</v>
      </c>
      <c r="J7" s="76"/>
      <c r="K7" s="84"/>
      <c r="L7" s="84"/>
      <c r="M7" s="84"/>
      <c r="N7" s="84"/>
      <c r="O7" s="75"/>
      <c r="P7" s="75"/>
    </row>
    <row r="8" spans="1:16" ht="54" customHeight="1">
      <c r="A8" s="75"/>
      <c r="B8" s="75"/>
      <c r="C8" s="75"/>
      <c r="D8" s="75"/>
      <c r="E8" s="75"/>
      <c r="F8" s="42" t="s">
        <v>12</v>
      </c>
      <c r="G8" s="84"/>
      <c r="H8" s="86"/>
      <c r="I8" s="43" t="s">
        <v>48</v>
      </c>
      <c r="J8" s="41" t="s">
        <v>47</v>
      </c>
      <c r="K8" s="84"/>
      <c r="L8" s="84"/>
      <c r="M8" s="84"/>
      <c r="N8" s="84"/>
      <c r="O8" s="75"/>
      <c r="P8" s="75"/>
    </row>
    <row r="9" spans="1:16" s="6" customFormat="1" ht="15.75">
      <c r="A9" s="25">
        <v>1</v>
      </c>
      <c r="B9" s="25">
        <v>2</v>
      </c>
      <c r="C9" s="25">
        <v>3</v>
      </c>
      <c r="D9" s="67">
        <v>4</v>
      </c>
      <c r="E9" s="67"/>
      <c r="F9" s="38">
        <v>5</v>
      </c>
      <c r="G9" s="25">
        <v>5</v>
      </c>
      <c r="H9" s="25">
        <v>6</v>
      </c>
      <c r="I9" s="25">
        <v>7</v>
      </c>
      <c r="J9" s="25">
        <v>8</v>
      </c>
      <c r="K9" s="67">
        <v>9</v>
      </c>
      <c r="L9" s="67"/>
      <c r="M9" s="67">
        <v>10</v>
      </c>
      <c r="N9" s="67"/>
      <c r="O9" s="25">
        <v>11</v>
      </c>
      <c r="P9" s="25">
        <v>12</v>
      </c>
    </row>
    <row r="10" spans="1:16" ht="15.75">
      <c r="A10" s="81" t="s">
        <v>64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</row>
    <row r="11" spans="1:16" ht="15.75">
      <c r="A11" s="88" t="s">
        <v>35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1:16" ht="16.5" customHeight="1">
      <c r="A12" s="77" t="s">
        <v>50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</row>
    <row r="13" spans="1:16" ht="17.25" customHeight="1">
      <c r="A13" s="68" t="s">
        <v>10</v>
      </c>
      <c r="B13" s="60" t="s">
        <v>30</v>
      </c>
      <c r="C13" s="65">
        <v>2017</v>
      </c>
      <c r="D13" s="65"/>
      <c r="E13" s="73">
        <f>G13+J13+L13+N13</f>
        <v>821.482</v>
      </c>
      <c r="F13" s="73"/>
      <c r="G13" s="24"/>
      <c r="H13" s="24">
        <f>I13+J13</f>
        <v>355</v>
      </c>
      <c r="I13" s="24"/>
      <c r="J13" s="11">
        <v>355</v>
      </c>
      <c r="K13" s="23"/>
      <c r="L13" s="74">
        <v>341.482</v>
      </c>
      <c r="M13" s="74"/>
      <c r="N13" s="11">
        <v>125</v>
      </c>
      <c r="O13" s="31" t="s">
        <v>7</v>
      </c>
      <c r="P13" s="59" t="s">
        <v>32</v>
      </c>
    </row>
    <row r="14" spans="1:16" ht="17.25" customHeight="1">
      <c r="A14" s="69"/>
      <c r="B14" s="60"/>
      <c r="C14" s="65"/>
      <c r="D14" s="65"/>
      <c r="E14" s="73"/>
      <c r="F14" s="73"/>
      <c r="G14" s="24"/>
      <c r="H14" s="24"/>
      <c r="I14" s="24"/>
      <c r="J14" s="11"/>
      <c r="K14" s="23"/>
      <c r="L14" s="74"/>
      <c r="M14" s="74"/>
      <c r="N14" s="11"/>
      <c r="O14" s="19" t="s">
        <v>8</v>
      </c>
      <c r="P14" s="59"/>
    </row>
    <row r="15" spans="1:16" ht="17.25" customHeight="1">
      <c r="A15" s="69"/>
      <c r="B15" s="60"/>
      <c r="C15" s="65"/>
      <c r="D15" s="65"/>
      <c r="E15" s="73"/>
      <c r="F15" s="73"/>
      <c r="G15" s="24"/>
      <c r="H15" s="24"/>
      <c r="I15" s="24"/>
      <c r="J15" s="11"/>
      <c r="K15" s="23"/>
      <c r="L15" s="74"/>
      <c r="M15" s="74"/>
      <c r="N15" s="11"/>
      <c r="O15" s="32" t="s">
        <v>63</v>
      </c>
      <c r="P15" s="59"/>
    </row>
    <row r="16" spans="1:16" ht="17.25" customHeight="1">
      <c r="A16" s="69"/>
      <c r="B16" s="60"/>
      <c r="C16" s="50">
        <v>2018</v>
      </c>
      <c r="D16" s="51"/>
      <c r="E16" s="24">
        <v>936.281</v>
      </c>
      <c r="F16" s="23"/>
      <c r="G16" s="23"/>
      <c r="H16" s="11">
        <f>I16+J16</f>
        <v>263</v>
      </c>
      <c r="I16" s="23"/>
      <c r="J16" s="11">
        <v>263</v>
      </c>
      <c r="K16" s="11"/>
      <c r="L16" s="11">
        <v>277.757</v>
      </c>
      <c r="M16" s="11"/>
      <c r="N16" s="11">
        <v>113</v>
      </c>
      <c r="O16" s="19" t="s">
        <v>7</v>
      </c>
      <c r="P16" s="59"/>
    </row>
    <row r="17" spans="1:16" ht="18" customHeight="1">
      <c r="A17" s="69"/>
      <c r="B17" s="60"/>
      <c r="C17" s="52"/>
      <c r="D17" s="53"/>
      <c r="E17" s="13"/>
      <c r="F17" s="13"/>
      <c r="G17" s="13"/>
      <c r="H17" s="11">
        <f>I17+J17</f>
        <v>110</v>
      </c>
      <c r="I17" s="13"/>
      <c r="J17" s="13">
        <v>110</v>
      </c>
      <c r="K17" s="13"/>
      <c r="L17" s="13">
        <v>82.524</v>
      </c>
      <c r="M17" s="13"/>
      <c r="N17" s="13">
        <v>90</v>
      </c>
      <c r="O17" s="19" t="s">
        <v>8</v>
      </c>
      <c r="P17" s="59"/>
    </row>
    <row r="18" spans="1:16" ht="18" customHeight="1">
      <c r="A18" s="69"/>
      <c r="B18" s="60"/>
      <c r="C18" s="52"/>
      <c r="D18" s="53"/>
      <c r="E18" s="13"/>
      <c r="F18" s="13"/>
      <c r="G18" s="13"/>
      <c r="H18" s="11"/>
      <c r="I18" s="13"/>
      <c r="J18" s="13"/>
      <c r="K18" s="13"/>
      <c r="L18" s="80"/>
      <c r="M18" s="80"/>
      <c r="N18" s="13"/>
      <c r="O18" s="19" t="s">
        <v>9</v>
      </c>
      <c r="P18" s="59"/>
    </row>
    <row r="19" spans="1:16" ht="18.75" customHeight="1">
      <c r="A19" s="69"/>
      <c r="B19" s="60"/>
      <c r="C19" s="50">
        <v>2019</v>
      </c>
      <c r="D19" s="51"/>
      <c r="E19" s="24">
        <f>G19+H19+L19+N19</f>
        <v>882.7570000000001</v>
      </c>
      <c r="F19" s="23"/>
      <c r="G19" s="23"/>
      <c r="H19" s="11">
        <f>I19+J19</f>
        <v>380</v>
      </c>
      <c r="I19" s="23"/>
      <c r="J19" s="11">
        <f>J20+J21</f>
        <v>380</v>
      </c>
      <c r="K19" s="11"/>
      <c r="L19" s="11">
        <v>377.757</v>
      </c>
      <c r="M19" s="11"/>
      <c r="N19" s="11">
        <f>N20+N21</f>
        <v>125</v>
      </c>
      <c r="O19" s="54"/>
      <c r="P19" s="59"/>
    </row>
    <row r="20" spans="1:16" ht="19.5" customHeight="1">
      <c r="A20" s="69"/>
      <c r="B20" s="60"/>
      <c r="C20" s="52"/>
      <c r="D20" s="53"/>
      <c r="E20" s="24">
        <f aca="true" t="shared" si="0" ref="E20:E25">G20+H20+L20+N20</f>
        <v>552.497</v>
      </c>
      <c r="F20" s="23"/>
      <c r="G20" s="23"/>
      <c r="H20" s="11">
        <f aca="true" t="shared" si="1" ref="H20:H25">I20+J20</f>
        <v>215.04</v>
      </c>
      <c r="I20" s="23"/>
      <c r="J20" s="11">
        <v>215.04</v>
      </c>
      <c r="K20" s="11"/>
      <c r="L20" s="11">
        <v>270.457</v>
      </c>
      <c r="M20" s="11"/>
      <c r="N20" s="11">
        <v>67</v>
      </c>
      <c r="O20" s="19" t="s">
        <v>7</v>
      </c>
      <c r="P20" s="59"/>
    </row>
    <row r="21" spans="1:16" ht="24" customHeight="1">
      <c r="A21" s="69"/>
      <c r="B21" s="60"/>
      <c r="C21" s="52"/>
      <c r="D21" s="53"/>
      <c r="E21" s="24">
        <f t="shared" si="0"/>
        <v>330.26</v>
      </c>
      <c r="F21" s="23"/>
      <c r="G21" s="23"/>
      <c r="H21" s="11">
        <f t="shared" si="1"/>
        <v>164.96</v>
      </c>
      <c r="I21" s="23"/>
      <c r="J21" s="11">
        <v>164.96</v>
      </c>
      <c r="K21" s="23"/>
      <c r="L21" s="11">
        <v>107.3</v>
      </c>
      <c r="M21" s="11"/>
      <c r="N21" s="11">
        <v>58</v>
      </c>
      <c r="O21" s="19" t="s">
        <v>8</v>
      </c>
      <c r="P21" s="59"/>
    </row>
    <row r="22" spans="1:16" ht="18" customHeight="1">
      <c r="A22" s="70"/>
      <c r="B22" s="60"/>
      <c r="C22" s="65">
        <v>2020</v>
      </c>
      <c r="D22" s="53"/>
      <c r="E22" s="24">
        <f t="shared" si="0"/>
        <v>505</v>
      </c>
      <c r="F22" s="23"/>
      <c r="G22" s="23"/>
      <c r="H22" s="11">
        <f>I22+J22</f>
        <v>380</v>
      </c>
      <c r="I22" s="23"/>
      <c r="J22" s="11">
        <v>380</v>
      </c>
      <c r="K22" s="23"/>
      <c r="L22" s="11"/>
      <c r="M22" s="23"/>
      <c r="N22" s="11">
        <v>125</v>
      </c>
      <c r="O22" s="19" t="s">
        <v>7</v>
      </c>
      <c r="P22" s="59"/>
    </row>
    <row r="23" spans="1:16" ht="18" customHeight="1">
      <c r="A23" s="70"/>
      <c r="B23" s="60"/>
      <c r="C23" s="65"/>
      <c r="D23" s="53"/>
      <c r="E23" s="24"/>
      <c r="F23" s="23"/>
      <c r="G23" s="23"/>
      <c r="H23" s="11"/>
      <c r="I23" s="23"/>
      <c r="J23" s="23"/>
      <c r="K23" s="23"/>
      <c r="L23" s="23"/>
      <c r="M23" s="23"/>
      <c r="N23" s="23"/>
      <c r="O23" s="19" t="s">
        <v>8</v>
      </c>
      <c r="P23" s="59"/>
    </row>
    <row r="24" spans="1:16" ht="18" customHeight="1">
      <c r="A24" s="70"/>
      <c r="B24" s="60"/>
      <c r="C24" s="65"/>
      <c r="D24" s="53"/>
      <c r="E24" s="24"/>
      <c r="F24" s="23"/>
      <c r="G24" s="23"/>
      <c r="H24" s="11"/>
      <c r="I24" s="23"/>
      <c r="J24" s="23"/>
      <c r="K24" s="23"/>
      <c r="L24" s="23"/>
      <c r="M24" s="23"/>
      <c r="N24" s="23"/>
      <c r="O24" s="32" t="s">
        <v>63</v>
      </c>
      <c r="P24" s="59"/>
    </row>
    <row r="25" spans="1:16" ht="18" customHeight="1">
      <c r="A25" s="70"/>
      <c r="B25" s="60"/>
      <c r="C25" s="65">
        <v>2021</v>
      </c>
      <c r="D25" s="53"/>
      <c r="E25" s="24">
        <f t="shared" si="0"/>
        <v>505</v>
      </c>
      <c r="F25" s="23"/>
      <c r="G25" s="23"/>
      <c r="H25" s="11">
        <f t="shared" si="1"/>
        <v>380</v>
      </c>
      <c r="I25" s="23"/>
      <c r="J25" s="11">
        <v>380</v>
      </c>
      <c r="K25" s="23"/>
      <c r="L25" s="11"/>
      <c r="M25" s="23"/>
      <c r="N25" s="11">
        <v>125</v>
      </c>
      <c r="O25" s="19" t="s">
        <v>7</v>
      </c>
      <c r="P25" s="59"/>
    </row>
    <row r="26" spans="1:16" ht="18" customHeight="1">
      <c r="A26" s="70"/>
      <c r="B26" s="60"/>
      <c r="C26" s="65"/>
      <c r="D26" s="53"/>
      <c r="E26" s="24"/>
      <c r="F26" s="23"/>
      <c r="G26" s="23"/>
      <c r="H26" s="11"/>
      <c r="I26" s="23"/>
      <c r="J26" s="23"/>
      <c r="K26" s="23"/>
      <c r="L26" s="23"/>
      <c r="M26" s="23"/>
      <c r="N26" s="23"/>
      <c r="O26" s="19" t="s">
        <v>8</v>
      </c>
      <c r="P26" s="59"/>
    </row>
    <row r="27" spans="1:16" ht="18" customHeight="1">
      <c r="A27" s="71"/>
      <c r="B27" s="60"/>
      <c r="C27" s="65"/>
      <c r="D27" s="53"/>
      <c r="E27" s="24"/>
      <c r="F27" s="23"/>
      <c r="G27" s="23"/>
      <c r="H27" s="11"/>
      <c r="I27" s="23"/>
      <c r="J27" s="23"/>
      <c r="K27" s="23"/>
      <c r="L27" s="23"/>
      <c r="M27" s="23"/>
      <c r="N27" s="23"/>
      <c r="O27" s="19" t="s">
        <v>9</v>
      </c>
      <c r="P27" s="59"/>
    </row>
    <row r="28" spans="1:16" ht="27" customHeight="1">
      <c r="A28" s="118" t="s">
        <v>51</v>
      </c>
      <c r="B28" s="60" t="s">
        <v>31</v>
      </c>
      <c r="C28" s="65">
        <v>2017</v>
      </c>
      <c r="D28" s="65"/>
      <c r="E28" s="73">
        <v>642</v>
      </c>
      <c r="F28" s="73"/>
      <c r="G28" s="24"/>
      <c r="H28" s="11">
        <f>I28+J28</f>
        <v>642</v>
      </c>
      <c r="I28" s="24"/>
      <c r="J28" s="11">
        <v>642</v>
      </c>
      <c r="K28" s="23"/>
      <c r="L28" s="74"/>
      <c r="M28" s="74"/>
      <c r="N28" s="11"/>
      <c r="O28" s="91" t="s">
        <v>9</v>
      </c>
      <c r="P28" s="115" t="s">
        <v>34</v>
      </c>
    </row>
    <row r="29" spans="1:16" ht="25.5" customHeight="1">
      <c r="A29" s="118"/>
      <c r="B29" s="60"/>
      <c r="C29" s="50">
        <v>2018</v>
      </c>
      <c r="D29" s="51"/>
      <c r="E29" s="24">
        <v>642</v>
      </c>
      <c r="F29" s="23"/>
      <c r="G29" s="11"/>
      <c r="H29" s="11">
        <f>I29+J29</f>
        <v>642</v>
      </c>
      <c r="I29" s="11"/>
      <c r="J29" s="11">
        <v>642</v>
      </c>
      <c r="K29" s="23"/>
      <c r="L29" s="74"/>
      <c r="M29" s="74"/>
      <c r="N29" s="11"/>
      <c r="O29" s="92"/>
      <c r="P29" s="115"/>
    </row>
    <row r="30" spans="1:16" ht="25.5" customHeight="1">
      <c r="A30" s="118"/>
      <c r="B30" s="60"/>
      <c r="C30" s="50">
        <v>2019</v>
      </c>
      <c r="D30" s="51"/>
      <c r="E30" s="24">
        <f>G30+H30</f>
        <v>701</v>
      </c>
      <c r="F30" s="24"/>
      <c r="G30" s="11"/>
      <c r="H30" s="11">
        <f aca="true" t="shared" si="2" ref="H30:H35">I30+J30</f>
        <v>701</v>
      </c>
      <c r="I30" s="11"/>
      <c r="J30" s="11">
        <v>701</v>
      </c>
      <c r="K30" s="23"/>
      <c r="L30" s="23"/>
      <c r="M30" s="23"/>
      <c r="N30" s="23"/>
      <c r="O30" s="92"/>
      <c r="P30" s="115"/>
    </row>
    <row r="31" spans="1:16" ht="30" customHeight="1">
      <c r="A31" s="118"/>
      <c r="B31" s="60"/>
      <c r="C31" s="55">
        <v>2020</v>
      </c>
      <c r="D31" s="56"/>
      <c r="E31" s="24">
        <f>G31+H31</f>
        <v>701</v>
      </c>
      <c r="F31" s="13"/>
      <c r="G31" s="13"/>
      <c r="H31" s="11">
        <f t="shared" si="2"/>
        <v>701</v>
      </c>
      <c r="I31" s="13"/>
      <c r="J31" s="13">
        <v>701</v>
      </c>
      <c r="K31" s="13"/>
      <c r="L31" s="13"/>
      <c r="M31" s="13"/>
      <c r="N31" s="13"/>
      <c r="O31" s="92"/>
      <c r="P31" s="115"/>
    </row>
    <row r="32" spans="1:16" ht="24.75" customHeight="1">
      <c r="A32" s="118"/>
      <c r="B32" s="60"/>
      <c r="C32" s="55">
        <v>2021</v>
      </c>
      <c r="D32" s="56"/>
      <c r="E32" s="24">
        <f>G32+H32</f>
        <v>701</v>
      </c>
      <c r="F32" s="13"/>
      <c r="G32" s="13"/>
      <c r="H32" s="11">
        <f t="shared" si="2"/>
        <v>701</v>
      </c>
      <c r="I32" s="13"/>
      <c r="J32" s="13">
        <v>701</v>
      </c>
      <c r="K32" s="13"/>
      <c r="L32" s="13"/>
      <c r="M32" s="13"/>
      <c r="N32" s="13"/>
      <c r="O32" s="93"/>
      <c r="P32" s="115"/>
    </row>
    <row r="33" spans="1:16" ht="17.25" customHeight="1">
      <c r="A33" s="90" t="s">
        <v>25</v>
      </c>
      <c r="B33" s="90"/>
      <c r="C33" s="50">
        <v>2017</v>
      </c>
      <c r="D33" s="50"/>
      <c r="E33" s="24">
        <f>J33+L33+N33</f>
        <v>1463.482</v>
      </c>
      <c r="F33" s="24"/>
      <c r="G33" s="24"/>
      <c r="H33" s="24">
        <f t="shared" si="2"/>
        <v>997</v>
      </c>
      <c r="I33" s="24"/>
      <c r="J33" s="22">
        <f>J13+J28</f>
        <v>997</v>
      </c>
      <c r="K33" s="23"/>
      <c r="L33" s="24">
        <f>L13+L28</f>
        <v>341.482</v>
      </c>
      <c r="M33" s="11"/>
      <c r="N33" s="24">
        <f>N13+N28</f>
        <v>125</v>
      </c>
      <c r="O33" s="60"/>
      <c r="P33" s="60"/>
    </row>
    <row r="34" spans="1:16" ht="16.5" customHeight="1">
      <c r="A34" s="90"/>
      <c r="B34" s="90"/>
      <c r="C34" s="50">
        <v>2018</v>
      </c>
      <c r="D34" s="50"/>
      <c r="E34" s="24">
        <f>J34+L34+N34</f>
        <v>1578.281</v>
      </c>
      <c r="F34" s="24"/>
      <c r="G34" s="24"/>
      <c r="H34" s="24">
        <f t="shared" si="2"/>
        <v>1015</v>
      </c>
      <c r="I34" s="24"/>
      <c r="J34" s="22">
        <f>J16+J17+J29</f>
        <v>1015</v>
      </c>
      <c r="K34" s="23"/>
      <c r="L34" s="24">
        <f>L16+L17+L29</f>
        <v>360.281</v>
      </c>
      <c r="M34" s="11"/>
      <c r="N34" s="24">
        <f>N16+N17+N29</f>
        <v>203</v>
      </c>
      <c r="O34" s="60"/>
      <c r="P34" s="60"/>
    </row>
    <row r="35" spans="1:16" ht="18" customHeight="1">
      <c r="A35" s="90"/>
      <c r="B35" s="90"/>
      <c r="C35" s="50">
        <v>2019</v>
      </c>
      <c r="D35" s="50"/>
      <c r="E35" s="119">
        <f>J35+L35+N35</f>
        <v>1583.757</v>
      </c>
      <c r="F35" s="119"/>
      <c r="G35" s="119"/>
      <c r="H35" s="119">
        <f t="shared" si="2"/>
        <v>1081</v>
      </c>
      <c r="I35" s="119"/>
      <c r="J35" s="124">
        <f>J19+J30</f>
        <v>1081</v>
      </c>
      <c r="K35" s="125"/>
      <c r="L35" s="119">
        <f>L19+L30</f>
        <v>377.757</v>
      </c>
      <c r="M35" s="126"/>
      <c r="N35" s="119">
        <f>N19+N30</f>
        <v>125</v>
      </c>
      <c r="O35" s="60"/>
      <c r="P35" s="60"/>
    </row>
    <row r="36" spans="1:16" ht="18" customHeight="1">
      <c r="A36" s="90"/>
      <c r="B36" s="90"/>
      <c r="C36" s="50">
        <v>2020</v>
      </c>
      <c r="D36" s="50"/>
      <c r="E36" s="24">
        <f aca="true" t="shared" si="3" ref="E36:M36">E22+E31</f>
        <v>1206</v>
      </c>
      <c r="F36" s="24">
        <f t="shared" si="3"/>
        <v>0</v>
      </c>
      <c r="G36" s="24">
        <f t="shared" si="3"/>
        <v>0</v>
      </c>
      <c r="H36" s="24">
        <f t="shared" si="3"/>
        <v>1081</v>
      </c>
      <c r="I36" s="24">
        <f t="shared" si="3"/>
        <v>0</v>
      </c>
      <c r="J36" s="24">
        <f t="shared" si="3"/>
        <v>1081</v>
      </c>
      <c r="K36" s="24">
        <f t="shared" si="3"/>
        <v>0</v>
      </c>
      <c r="L36" s="24">
        <f t="shared" si="3"/>
        <v>0</v>
      </c>
      <c r="M36" s="24">
        <f t="shared" si="3"/>
        <v>0</v>
      </c>
      <c r="N36" s="24">
        <f>N22+N31</f>
        <v>125</v>
      </c>
      <c r="O36" s="28"/>
      <c r="P36" s="28"/>
    </row>
    <row r="37" spans="1:16" ht="21.75" customHeight="1">
      <c r="A37" s="90"/>
      <c r="B37" s="90"/>
      <c r="C37" s="50">
        <v>2021</v>
      </c>
      <c r="D37" s="50"/>
      <c r="E37" s="24">
        <f aca="true" t="shared" si="4" ref="E37:M37">E25+E32</f>
        <v>1206</v>
      </c>
      <c r="F37" s="24">
        <f t="shared" si="4"/>
        <v>0</v>
      </c>
      <c r="G37" s="24">
        <f t="shared" si="4"/>
        <v>0</v>
      </c>
      <c r="H37" s="24">
        <f t="shared" si="4"/>
        <v>1081</v>
      </c>
      <c r="I37" s="24">
        <f t="shared" si="4"/>
        <v>0</v>
      </c>
      <c r="J37" s="24">
        <f t="shared" si="4"/>
        <v>1081</v>
      </c>
      <c r="K37" s="24">
        <f t="shared" si="4"/>
        <v>0</v>
      </c>
      <c r="L37" s="24">
        <f t="shared" si="4"/>
        <v>0</v>
      </c>
      <c r="M37" s="24">
        <f t="shared" si="4"/>
        <v>0</v>
      </c>
      <c r="N37" s="24">
        <f>N25+N32</f>
        <v>125</v>
      </c>
      <c r="O37" s="28"/>
      <c r="P37" s="28"/>
    </row>
    <row r="38" spans="1:16" ht="24" customHeight="1">
      <c r="A38" s="66" t="s">
        <v>69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19"/>
    </row>
    <row r="39" spans="1:16" ht="17.25" customHeight="1">
      <c r="A39" s="88" t="s">
        <v>40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19"/>
    </row>
    <row r="40" spans="1:16" ht="18" customHeight="1">
      <c r="A40" s="88" t="s">
        <v>42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19"/>
    </row>
    <row r="41" spans="1:16" ht="13.5" customHeight="1">
      <c r="A41" s="60" t="s">
        <v>5</v>
      </c>
      <c r="B41" s="60" t="s">
        <v>36</v>
      </c>
      <c r="C41" s="72">
        <v>2017</v>
      </c>
      <c r="D41" s="14"/>
      <c r="E41" s="87">
        <f>L41</f>
        <v>93.28</v>
      </c>
      <c r="F41" s="19"/>
      <c r="G41" s="60"/>
      <c r="H41" s="59">
        <f>I41+J41</f>
        <v>0</v>
      </c>
      <c r="I41" s="60"/>
      <c r="J41" s="66"/>
      <c r="K41" s="19"/>
      <c r="L41" s="89">
        <v>93.28</v>
      </c>
      <c r="M41" s="19"/>
      <c r="N41" s="60"/>
      <c r="O41" s="59" t="s">
        <v>15</v>
      </c>
      <c r="P41" s="59" t="s">
        <v>44</v>
      </c>
    </row>
    <row r="42" spans="1:16" ht="7.5" customHeight="1">
      <c r="A42" s="60"/>
      <c r="B42" s="60"/>
      <c r="C42" s="72"/>
      <c r="D42" s="57"/>
      <c r="E42" s="87"/>
      <c r="F42" s="19"/>
      <c r="G42" s="60"/>
      <c r="H42" s="59"/>
      <c r="I42" s="60"/>
      <c r="J42" s="66"/>
      <c r="K42" s="19"/>
      <c r="L42" s="89"/>
      <c r="M42" s="19"/>
      <c r="N42" s="60"/>
      <c r="O42" s="59"/>
      <c r="P42" s="59"/>
    </row>
    <row r="43" spans="1:16" ht="13.5" customHeight="1">
      <c r="A43" s="60"/>
      <c r="B43" s="60"/>
      <c r="C43" s="72">
        <v>2018</v>
      </c>
      <c r="D43" s="57"/>
      <c r="E43" s="87">
        <f>L43</f>
        <v>110.2</v>
      </c>
      <c r="F43" s="19"/>
      <c r="G43" s="60"/>
      <c r="H43" s="59">
        <f>I43+J43</f>
        <v>0</v>
      </c>
      <c r="I43" s="60"/>
      <c r="J43" s="66"/>
      <c r="K43" s="19"/>
      <c r="L43" s="89">
        <v>110.2</v>
      </c>
      <c r="M43" s="19"/>
      <c r="N43" s="60"/>
      <c r="O43" s="59"/>
      <c r="P43" s="59"/>
    </row>
    <row r="44" spans="1:16" ht="9.75" customHeight="1">
      <c r="A44" s="60"/>
      <c r="B44" s="60"/>
      <c r="C44" s="72"/>
      <c r="D44" s="57"/>
      <c r="E44" s="87"/>
      <c r="F44" s="19"/>
      <c r="G44" s="60"/>
      <c r="H44" s="59"/>
      <c r="I44" s="60"/>
      <c r="J44" s="66"/>
      <c r="K44" s="19"/>
      <c r="L44" s="89"/>
      <c r="M44" s="19"/>
      <c r="N44" s="60"/>
      <c r="O44" s="59"/>
      <c r="P44" s="59"/>
    </row>
    <row r="45" spans="1:16" ht="7.5" customHeight="1">
      <c r="A45" s="60"/>
      <c r="B45" s="60"/>
      <c r="C45" s="72">
        <v>2019</v>
      </c>
      <c r="D45" s="57"/>
      <c r="E45" s="87">
        <f>L45</f>
        <v>97.3</v>
      </c>
      <c r="F45" s="19"/>
      <c r="G45" s="60"/>
      <c r="H45" s="59">
        <f>I45+J45</f>
        <v>0</v>
      </c>
      <c r="I45" s="60"/>
      <c r="J45" s="66"/>
      <c r="K45" s="19"/>
      <c r="L45" s="89">
        <v>97.3</v>
      </c>
      <c r="M45" s="19"/>
      <c r="N45" s="60"/>
      <c r="O45" s="59"/>
      <c r="P45" s="59"/>
    </row>
    <row r="46" spans="1:16" ht="9.75" customHeight="1">
      <c r="A46" s="60"/>
      <c r="B46" s="60"/>
      <c r="C46" s="72"/>
      <c r="D46" s="57"/>
      <c r="E46" s="87"/>
      <c r="F46" s="19"/>
      <c r="G46" s="60"/>
      <c r="H46" s="59"/>
      <c r="I46" s="60"/>
      <c r="J46" s="66"/>
      <c r="K46" s="19"/>
      <c r="L46" s="89"/>
      <c r="M46" s="19"/>
      <c r="N46" s="60"/>
      <c r="O46" s="59"/>
      <c r="P46" s="59"/>
    </row>
    <row r="47" spans="1:16" ht="16.5" customHeight="1">
      <c r="A47" s="60"/>
      <c r="B47" s="60"/>
      <c r="C47" s="20">
        <v>2020</v>
      </c>
      <c r="D47" s="57"/>
      <c r="E47" s="39">
        <f>J47+L47+N47</f>
        <v>97.3</v>
      </c>
      <c r="F47" s="19"/>
      <c r="G47" s="19"/>
      <c r="H47" s="27">
        <f>I47+J47</f>
        <v>0</v>
      </c>
      <c r="I47" s="19"/>
      <c r="J47" s="14"/>
      <c r="K47" s="19"/>
      <c r="L47" s="21">
        <v>97.3</v>
      </c>
      <c r="M47" s="19"/>
      <c r="N47" s="28"/>
      <c r="O47" s="59"/>
      <c r="P47" s="59"/>
    </row>
    <row r="48" spans="1:16" ht="19.5" customHeight="1">
      <c r="A48" s="60"/>
      <c r="B48" s="60"/>
      <c r="C48" s="20">
        <v>2021</v>
      </c>
      <c r="D48" s="57"/>
      <c r="E48" s="39">
        <f>J48+L48+N48</f>
        <v>97.3</v>
      </c>
      <c r="F48" s="19"/>
      <c r="G48" s="19"/>
      <c r="H48" s="27">
        <f>I48+J48</f>
        <v>0</v>
      </c>
      <c r="I48" s="19"/>
      <c r="J48" s="14"/>
      <c r="K48" s="19"/>
      <c r="L48" s="21">
        <v>97.3</v>
      </c>
      <c r="M48" s="19"/>
      <c r="N48" s="28"/>
      <c r="O48" s="59"/>
      <c r="P48" s="59"/>
    </row>
    <row r="49" spans="1:16" ht="24" customHeight="1">
      <c r="A49" s="60" t="s">
        <v>52</v>
      </c>
      <c r="B49" s="60" t="s">
        <v>41</v>
      </c>
      <c r="C49" s="72">
        <v>2017</v>
      </c>
      <c r="D49" s="72"/>
      <c r="E49" s="87">
        <f>J49+L49</f>
        <v>40</v>
      </c>
      <c r="F49" s="27"/>
      <c r="G49" s="59"/>
      <c r="H49" s="59">
        <f aca="true" t="shared" si="5" ref="H49:H63">I49+J49</f>
        <v>0</v>
      </c>
      <c r="I49" s="59"/>
      <c r="J49" s="89"/>
      <c r="K49" s="27"/>
      <c r="L49" s="89">
        <v>40</v>
      </c>
      <c r="M49" s="19"/>
      <c r="N49" s="60"/>
      <c r="O49" s="59" t="s">
        <v>29</v>
      </c>
      <c r="P49" s="60" t="s">
        <v>43</v>
      </c>
    </row>
    <row r="50" spans="1:16" ht="18" customHeight="1">
      <c r="A50" s="60"/>
      <c r="B50" s="60"/>
      <c r="C50" s="72"/>
      <c r="D50" s="72"/>
      <c r="E50" s="87"/>
      <c r="F50" s="27"/>
      <c r="G50" s="59"/>
      <c r="H50" s="59"/>
      <c r="I50" s="59"/>
      <c r="J50" s="89"/>
      <c r="K50" s="27"/>
      <c r="L50" s="89"/>
      <c r="M50" s="19"/>
      <c r="N50" s="60"/>
      <c r="O50" s="59"/>
      <c r="P50" s="60"/>
    </row>
    <row r="51" spans="1:16" ht="66" customHeight="1" hidden="1" thickBot="1">
      <c r="A51" s="60"/>
      <c r="B51" s="60"/>
      <c r="C51" s="72">
        <v>2018</v>
      </c>
      <c r="D51" s="72"/>
      <c r="E51" s="87">
        <f>L51+L52+J52</f>
        <v>40</v>
      </c>
      <c r="F51" s="27"/>
      <c r="G51" s="27"/>
      <c r="H51" s="27">
        <f t="shared" si="5"/>
        <v>0</v>
      </c>
      <c r="I51" s="27"/>
      <c r="J51" s="26"/>
      <c r="K51" s="27"/>
      <c r="L51" s="21">
        <v>0</v>
      </c>
      <c r="M51" s="19"/>
      <c r="N51" s="19"/>
      <c r="O51" s="59"/>
      <c r="P51" s="60"/>
    </row>
    <row r="52" spans="1:16" ht="26.25" customHeight="1">
      <c r="A52" s="60"/>
      <c r="B52" s="60"/>
      <c r="C52" s="72"/>
      <c r="D52" s="72"/>
      <c r="E52" s="87"/>
      <c r="F52" s="27"/>
      <c r="G52" s="27"/>
      <c r="H52" s="27">
        <f t="shared" si="5"/>
        <v>0</v>
      </c>
      <c r="I52" s="27"/>
      <c r="J52" s="26">
        <v>0</v>
      </c>
      <c r="K52" s="27"/>
      <c r="L52" s="21">
        <v>40</v>
      </c>
      <c r="M52" s="19"/>
      <c r="N52" s="19"/>
      <c r="O52" s="59"/>
      <c r="P52" s="60"/>
    </row>
    <row r="53" spans="1:16" ht="60" customHeight="1" hidden="1" thickBot="1">
      <c r="A53" s="60"/>
      <c r="B53" s="60"/>
      <c r="C53" s="72">
        <v>2019</v>
      </c>
      <c r="D53" s="72"/>
      <c r="E53" s="87">
        <f>L53+J54+L54</f>
        <v>40</v>
      </c>
      <c r="F53" s="27"/>
      <c r="G53" s="27"/>
      <c r="H53" s="27">
        <f t="shared" si="5"/>
        <v>0</v>
      </c>
      <c r="I53" s="27"/>
      <c r="J53" s="26"/>
      <c r="K53" s="27"/>
      <c r="L53" s="21">
        <v>0</v>
      </c>
      <c r="M53" s="19"/>
      <c r="N53" s="19"/>
      <c r="O53" s="59"/>
      <c r="P53" s="60"/>
    </row>
    <row r="54" spans="1:16" ht="26.25" customHeight="1">
      <c r="A54" s="60"/>
      <c r="B54" s="60"/>
      <c r="C54" s="72"/>
      <c r="D54" s="72"/>
      <c r="E54" s="87"/>
      <c r="F54" s="27"/>
      <c r="G54" s="27"/>
      <c r="H54" s="27">
        <f t="shared" si="5"/>
        <v>0</v>
      </c>
      <c r="I54" s="27"/>
      <c r="J54" s="26">
        <v>0</v>
      </c>
      <c r="K54" s="27"/>
      <c r="L54" s="21">
        <v>40</v>
      </c>
      <c r="M54" s="19"/>
      <c r="N54" s="19"/>
      <c r="O54" s="59"/>
      <c r="P54" s="60"/>
    </row>
    <row r="55" spans="1:16" ht="48" customHeight="1" hidden="1" thickBot="1">
      <c r="A55" s="60"/>
      <c r="B55" s="60"/>
      <c r="C55" s="57">
        <v>2020</v>
      </c>
      <c r="D55" s="20"/>
      <c r="E55" s="87">
        <f>H56+G56</f>
        <v>0</v>
      </c>
      <c r="F55" s="27"/>
      <c r="G55" s="27"/>
      <c r="H55" s="27">
        <f t="shared" si="5"/>
        <v>0</v>
      </c>
      <c r="I55" s="27"/>
      <c r="J55" s="26"/>
      <c r="K55" s="27"/>
      <c r="L55" s="21">
        <v>60</v>
      </c>
      <c r="M55" s="19"/>
      <c r="N55" s="19"/>
      <c r="O55" s="59"/>
      <c r="P55" s="60"/>
    </row>
    <row r="56" spans="1:16" ht="22.5" customHeight="1">
      <c r="A56" s="60"/>
      <c r="B56" s="60"/>
      <c r="C56" s="20">
        <v>2020</v>
      </c>
      <c r="D56" s="20"/>
      <c r="E56" s="87"/>
      <c r="F56" s="27"/>
      <c r="G56" s="27"/>
      <c r="H56" s="27">
        <f t="shared" si="5"/>
        <v>0</v>
      </c>
      <c r="I56" s="27"/>
      <c r="J56" s="26"/>
      <c r="K56" s="27"/>
      <c r="L56" s="21">
        <v>0</v>
      </c>
      <c r="M56" s="28"/>
      <c r="N56" s="28"/>
      <c r="O56" s="59"/>
      <c r="P56" s="60"/>
    </row>
    <row r="57" spans="1:16" ht="24.75" customHeight="1">
      <c r="A57" s="60"/>
      <c r="B57" s="60"/>
      <c r="C57" s="20">
        <v>2021</v>
      </c>
      <c r="D57" s="20"/>
      <c r="E57" s="39">
        <f>G57+H57</f>
        <v>0</v>
      </c>
      <c r="F57" s="27"/>
      <c r="G57" s="27"/>
      <c r="H57" s="27">
        <f t="shared" si="5"/>
        <v>0</v>
      </c>
      <c r="I57" s="27"/>
      <c r="J57" s="26">
        <v>0</v>
      </c>
      <c r="K57" s="27"/>
      <c r="L57" s="21">
        <v>0</v>
      </c>
      <c r="M57" s="19"/>
      <c r="N57" s="19"/>
      <c r="O57" s="59"/>
      <c r="P57" s="60"/>
    </row>
    <row r="58" spans="1:16" ht="36.75" customHeight="1">
      <c r="A58" s="28" t="s">
        <v>71</v>
      </c>
      <c r="B58" s="28" t="s">
        <v>66</v>
      </c>
      <c r="C58" s="14">
        <v>2019</v>
      </c>
      <c r="D58" s="14"/>
      <c r="E58" s="39">
        <f>G58+H58+L58+N58</f>
        <v>100</v>
      </c>
      <c r="F58" s="39"/>
      <c r="G58" s="20"/>
      <c r="H58" s="39">
        <f t="shared" si="5"/>
        <v>0</v>
      </c>
      <c r="I58" s="20"/>
      <c r="J58" s="21">
        <v>0</v>
      </c>
      <c r="K58" s="21"/>
      <c r="L58" s="47">
        <v>100</v>
      </c>
      <c r="M58" s="46"/>
      <c r="N58" s="18"/>
      <c r="O58" s="19" t="s">
        <v>59</v>
      </c>
      <c r="P58" s="28"/>
    </row>
    <row r="59" spans="1:16" ht="21.75" customHeight="1">
      <c r="A59" s="90" t="s">
        <v>53</v>
      </c>
      <c r="B59" s="90"/>
      <c r="C59" s="14">
        <v>2017</v>
      </c>
      <c r="D59" s="14"/>
      <c r="E59" s="24">
        <f>J59+L59+N59</f>
        <v>133.28</v>
      </c>
      <c r="F59" s="24"/>
      <c r="G59" s="24"/>
      <c r="H59" s="28">
        <f t="shared" si="5"/>
        <v>0</v>
      </c>
      <c r="I59" s="24"/>
      <c r="J59" s="22"/>
      <c r="K59" s="23"/>
      <c r="L59" s="24">
        <f>L41+L49</f>
        <v>133.28</v>
      </c>
      <c r="M59" s="11"/>
      <c r="N59" s="24"/>
      <c r="O59" s="60"/>
      <c r="P59" s="60"/>
    </row>
    <row r="60" spans="1:16" ht="22.5" customHeight="1">
      <c r="A60" s="90"/>
      <c r="B60" s="90"/>
      <c r="C60" s="14">
        <v>2018</v>
      </c>
      <c r="D60" s="14"/>
      <c r="E60" s="24">
        <f>J60+L60+N60</f>
        <v>150.2</v>
      </c>
      <c r="F60" s="24"/>
      <c r="G60" s="24"/>
      <c r="H60" s="28">
        <f t="shared" si="5"/>
        <v>0</v>
      </c>
      <c r="I60" s="24"/>
      <c r="J60" s="24"/>
      <c r="K60" s="23"/>
      <c r="L60" s="24">
        <f>L43+L52</f>
        <v>150.2</v>
      </c>
      <c r="M60" s="11"/>
      <c r="N60" s="24"/>
      <c r="O60" s="60"/>
      <c r="P60" s="60"/>
    </row>
    <row r="61" spans="1:16" ht="21" customHeight="1">
      <c r="A61" s="90"/>
      <c r="B61" s="90"/>
      <c r="C61" s="14">
        <v>2019</v>
      </c>
      <c r="D61" s="14"/>
      <c r="E61" s="119">
        <f>J61+L61+N61</f>
        <v>237.3</v>
      </c>
      <c r="F61" s="119">
        <f aca="true" t="shared" si="6" ref="E61:K61">F45+F54+F58</f>
        <v>0</v>
      </c>
      <c r="G61" s="119">
        <f t="shared" si="6"/>
        <v>0</v>
      </c>
      <c r="H61" s="119">
        <f t="shared" si="6"/>
        <v>0</v>
      </c>
      <c r="I61" s="119">
        <f t="shared" si="6"/>
        <v>0</v>
      </c>
      <c r="J61" s="119">
        <f t="shared" si="6"/>
        <v>0</v>
      </c>
      <c r="K61" s="119">
        <f t="shared" si="6"/>
        <v>0</v>
      </c>
      <c r="L61" s="119">
        <f>L45+L54+L58</f>
        <v>237.3</v>
      </c>
      <c r="M61" s="119">
        <f>M45+M54+M58</f>
        <v>0</v>
      </c>
      <c r="N61" s="119">
        <f>N45+N54+N58</f>
        <v>0</v>
      </c>
      <c r="O61" s="60"/>
      <c r="P61" s="60"/>
    </row>
    <row r="62" spans="1:16" ht="21" customHeight="1">
      <c r="A62" s="90"/>
      <c r="B62" s="90"/>
      <c r="C62" s="14">
        <v>2020</v>
      </c>
      <c r="D62" s="14"/>
      <c r="E62" s="24">
        <f>J62+L62+N62</f>
        <v>97.3</v>
      </c>
      <c r="F62" s="24"/>
      <c r="G62" s="24"/>
      <c r="H62" s="28">
        <f t="shared" si="5"/>
        <v>0</v>
      </c>
      <c r="I62" s="24"/>
      <c r="J62" s="24"/>
      <c r="K62" s="23"/>
      <c r="L62" s="24">
        <f>L47+L56</f>
        <v>97.3</v>
      </c>
      <c r="M62" s="11"/>
      <c r="N62" s="24"/>
      <c r="O62" s="60"/>
      <c r="P62" s="60"/>
    </row>
    <row r="63" spans="1:16" ht="22.5" customHeight="1">
      <c r="A63" s="90"/>
      <c r="B63" s="90"/>
      <c r="C63" s="14">
        <v>2021</v>
      </c>
      <c r="D63" s="14"/>
      <c r="E63" s="24">
        <f>J63+L63+N63</f>
        <v>97.3</v>
      </c>
      <c r="F63" s="24"/>
      <c r="G63" s="24"/>
      <c r="H63" s="28">
        <f t="shared" si="5"/>
        <v>0</v>
      </c>
      <c r="I63" s="24"/>
      <c r="J63" s="24"/>
      <c r="K63" s="23"/>
      <c r="L63" s="24">
        <f>L48+L57</f>
        <v>97.3</v>
      </c>
      <c r="M63" s="11"/>
      <c r="N63" s="24"/>
      <c r="O63" s="60"/>
      <c r="P63" s="60"/>
    </row>
    <row r="64" spans="1:16" ht="19.5" customHeight="1" thickBot="1">
      <c r="A64" s="108" t="s">
        <v>65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0"/>
    </row>
    <row r="65" spans="1:16" ht="19.5" customHeight="1">
      <c r="A65" s="111" t="s">
        <v>38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3"/>
    </row>
    <row r="66" spans="1:16" ht="19.5" customHeight="1">
      <c r="A66" s="77" t="s">
        <v>39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9"/>
    </row>
    <row r="67" spans="1:16" ht="19.5" customHeight="1">
      <c r="A67" s="60" t="s">
        <v>13</v>
      </c>
      <c r="B67" s="60" t="s">
        <v>37</v>
      </c>
      <c r="C67" s="66">
        <v>2017</v>
      </c>
      <c r="D67" s="66"/>
      <c r="E67" s="61">
        <f>J67+L67+N67</f>
        <v>3256.791</v>
      </c>
      <c r="F67" s="61"/>
      <c r="G67" s="61"/>
      <c r="H67" s="16">
        <f>I67+J67</f>
        <v>0</v>
      </c>
      <c r="I67" s="16"/>
      <c r="J67" s="104">
        <v>0</v>
      </c>
      <c r="K67" s="28"/>
      <c r="L67" s="106">
        <v>3256.791</v>
      </c>
      <c r="M67" s="106"/>
      <c r="N67" s="116">
        <v>0</v>
      </c>
      <c r="O67" s="88" t="s">
        <v>63</v>
      </c>
      <c r="P67" s="59" t="s">
        <v>33</v>
      </c>
    </row>
    <row r="68" spans="1:16" ht="15" customHeight="1">
      <c r="A68" s="60"/>
      <c r="B68" s="60"/>
      <c r="C68" s="66"/>
      <c r="D68" s="66"/>
      <c r="E68" s="61"/>
      <c r="F68" s="61"/>
      <c r="G68" s="61"/>
      <c r="H68" s="16">
        <f aca="true" t="shared" si="7" ref="H68:H104">I68+J68</f>
        <v>0</v>
      </c>
      <c r="I68" s="16"/>
      <c r="J68" s="104"/>
      <c r="K68" s="14"/>
      <c r="L68" s="106"/>
      <c r="M68" s="106"/>
      <c r="N68" s="116"/>
      <c r="O68" s="88"/>
      <c r="P68" s="59"/>
    </row>
    <row r="69" spans="1:16" ht="17.25" customHeight="1">
      <c r="A69" s="60"/>
      <c r="B69" s="60"/>
      <c r="C69" s="66"/>
      <c r="D69" s="66"/>
      <c r="E69" s="61"/>
      <c r="F69" s="61"/>
      <c r="G69" s="61"/>
      <c r="H69" s="16">
        <f t="shared" si="7"/>
        <v>0</v>
      </c>
      <c r="I69" s="16"/>
      <c r="J69" s="104"/>
      <c r="K69" s="12"/>
      <c r="L69" s="106"/>
      <c r="M69" s="106"/>
      <c r="N69" s="116"/>
      <c r="O69" s="88"/>
      <c r="P69" s="59"/>
    </row>
    <row r="70" spans="1:16" ht="19.5" customHeight="1">
      <c r="A70" s="60"/>
      <c r="B70" s="60"/>
      <c r="C70" s="14">
        <v>2018</v>
      </c>
      <c r="D70" s="14"/>
      <c r="E70" s="16">
        <f aca="true" t="shared" si="8" ref="E70:E78">J70+L70+N70</f>
        <v>3070.76057</v>
      </c>
      <c r="F70" s="16"/>
      <c r="G70" s="30"/>
      <c r="H70" s="16">
        <f t="shared" si="7"/>
        <v>0</v>
      </c>
      <c r="I70" s="30"/>
      <c r="J70" s="12">
        <v>0</v>
      </c>
      <c r="K70" s="12"/>
      <c r="L70" s="105">
        <f>3553.319-482.55843</f>
        <v>3070.76057</v>
      </c>
      <c r="M70" s="105"/>
      <c r="N70" s="29">
        <v>0</v>
      </c>
      <c r="O70" s="32" t="s">
        <v>63</v>
      </c>
      <c r="P70" s="59"/>
    </row>
    <row r="71" spans="1:16" ht="19.5" customHeight="1">
      <c r="A71" s="60"/>
      <c r="B71" s="60"/>
      <c r="C71" s="66">
        <v>2019</v>
      </c>
      <c r="D71" s="66"/>
      <c r="E71" s="61">
        <f t="shared" si="8"/>
        <v>2934.196</v>
      </c>
      <c r="F71" s="61"/>
      <c r="G71" s="30"/>
      <c r="H71" s="16">
        <f t="shared" si="7"/>
        <v>0</v>
      </c>
      <c r="I71" s="30"/>
      <c r="J71" s="12">
        <v>0</v>
      </c>
      <c r="K71" s="12"/>
      <c r="L71" s="105">
        <v>2934.196</v>
      </c>
      <c r="M71" s="105"/>
      <c r="N71" s="29">
        <v>0</v>
      </c>
      <c r="O71" s="32" t="s">
        <v>63</v>
      </c>
      <c r="P71" s="59"/>
    </row>
    <row r="72" spans="1:16" ht="19.5" customHeight="1">
      <c r="A72" s="60"/>
      <c r="B72" s="60"/>
      <c r="C72" s="14">
        <v>2020</v>
      </c>
      <c r="D72" s="14"/>
      <c r="E72" s="16">
        <f>J72+L72+N72</f>
        <v>3111.734</v>
      </c>
      <c r="F72" s="16"/>
      <c r="G72" s="30"/>
      <c r="H72" s="16">
        <f>I72+J72</f>
        <v>0</v>
      </c>
      <c r="I72" s="30"/>
      <c r="J72" s="12">
        <v>0</v>
      </c>
      <c r="K72" s="12"/>
      <c r="L72" s="45">
        <v>3111.734</v>
      </c>
      <c r="M72" s="45"/>
      <c r="N72" s="29">
        <v>0</v>
      </c>
      <c r="O72" s="32" t="s">
        <v>63</v>
      </c>
      <c r="P72" s="59"/>
    </row>
    <row r="73" spans="1:16" ht="19.5" customHeight="1">
      <c r="A73" s="60"/>
      <c r="B73" s="60"/>
      <c r="C73" s="14">
        <v>2021</v>
      </c>
      <c r="D73" s="14"/>
      <c r="E73" s="16">
        <f t="shared" si="8"/>
        <v>3111.734</v>
      </c>
      <c r="F73" s="16"/>
      <c r="G73" s="30"/>
      <c r="H73" s="16">
        <f t="shared" si="7"/>
        <v>0</v>
      </c>
      <c r="I73" s="30"/>
      <c r="J73" s="12">
        <v>0</v>
      </c>
      <c r="K73" s="12"/>
      <c r="L73" s="45">
        <v>3111.734</v>
      </c>
      <c r="M73" s="45"/>
      <c r="N73" s="29">
        <v>0</v>
      </c>
      <c r="O73" s="32" t="s">
        <v>63</v>
      </c>
      <c r="P73" s="59"/>
    </row>
    <row r="74" spans="1:16" ht="19.5" customHeight="1">
      <c r="A74" s="114" t="s">
        <v>54</v>
      </c>
      <c r="B74" s="60" t="s">
        <v>27</v>
      </c>
      <c r="C74" s="14">
        <v>2017</v>
      </c>
      <c r="D74" s="14"/>
      <c r="E74" s="16">
        <f t="shared" si="8"/>
        <v>4216.183</v>
      </c>
      <c r="F74" s="16"/>
      <c r="G74" s="30"/>
      <c r="H74" s="16">
        <f t="shared" si="7"/>
        <v>400</v>
      </c>
      <c r="I74" s="30"/>
      <c r="J74" s="12">
        <v>400</v>
      </c>
      <c r="K74" s="12"/>
      <c r="L74" s="49">
        <v>3016.183</v>
      </c>
      <c r="M74" s="45"/>
      <c r="N74" s="29">
        <v>800</v>
      </c>
      <c r="O74" s="32" t="s">
        <v>63</v>
      </c>
      <c r="P74" s="59"/>
    </row>
    <row r="75" spans="1:16" ht="19.5" customHeight="1">
      <c r="A75" s="114"/>
      <c r="B75" s="60"/>
      <c r="C75" s="14">
        <v>2018</v>
      </c>
      <c r="D75" s="14"/>
      <c r="E75" s="16">
        <f t="shared" si="8"/>
        <v>4244.3846699999995</v>
      </c>
      <c r="F75" s="16"/>
      <c r="G75" s="30"/>
      <c r="H75" s="16">
        <f t="shared" si="7"/>
        <v>683</v>
      </c>
      <c r="I75" s="30"/>
      <c r="J75" s="12">
        <v>683</v>
      </c>
      <c r="K75" s="12"/>
      <c r="L75" s="45">
        <v>2446.61067</v>
      </c>
      <c r="M75" s="45"/>
      <c r="N75" s="29">
        <v>1114.774</v>
      </c>
      <c r="O75" s="32" t="s">
        <v>63</v>
      </c>
      <c r="P75" s="59"/>
    </row>
    <row r="76" spans="1:16" ht="19.5" customHeight="1">
      <c r="A76" s="114"/>
      <c r="B76" s="60"/>
      <c r="C76" s="14">
        <v>2019</v>
      </c>
      <c r="D76" s="14"/>
      <c r="E76" s="16">
        <f t="shared" si="8"/>
        <v>4688</v>
      </c>
      <c r="F76" s="16"/>
      <c r="G76" s="30"/>
      <c r="H76" s="16">
        <f t="shared" si="7"/>
        <v>750</v>
      </c>
      <c r="I76" s="30"/>
      <c r="J76" s="12">
        <v>750</v>
      </c>
      <c r="K76" s="12"/>
      <c r="L76" s="45">
        <v>3138</v>
      </c>
      <c r="M76" s="45"/>
      <c r="N76" s="29">
        <v>800</v>
      </c>
      <c r="O76" s="32" t="s">
        <v>63</v>
      </c>
      <c r="P76" s="59"/>
    </row>
    <row r="77" spans="1:16" ht="19.5" customHeight="1">
      <c r="A77" s="114"/>
      <c r="B77" s="60"/>
      <c r="C77" s="14">
        <v>2020</v>
      </c>
      <c r="D77" s="14"/>
      <c r="E77" s="16">
        <f>J77+L77+N77</f>
        <v>1550</v>
      </c>
      <c r="F77" s="16"/>
      <c r="G77" s="30"/>
      <c r="H77" s="16">
        <f>I77+J77</f>
        <v>750</v>
      </c>
      <c r="I77" s="30"/>
      <c r="J77" s="12">
        <v>750</v>
      </c>
      <c r="K77" s="12"/>
      <c r="L77" s="45">
        <v>0</v>
      </c>
      <c r="M77" s="45"/>
      <c r="N77" s="29">
        <v>800</v>
      </c>
      <c r="O77" s="32" t="s">
        <v>63</v>
      </c>
      <c r="P77" s="59"/>
    </row>
    <row r="78" spans="1:16" ht="19.5" customHeight="1">
      <c r="A78" s="114"/>
      <c r="B78" s="60"/>
      <c r="C78" s="14">
        <v>2021</v>
      </c>
      <c r="D78" s="14"/>
      <c r="E78" s="16">
        <f t="shared" si="8"/>
        <v>1550</v>
      </c>
      <c r="F78" s="16"/>
      <c r="G78" s="30"/>
      <c r="H78" s="16">
        <f t="shared" si="7"/>
        <v>750</v>
      </c>
      <c r="I78" s="30"/>
      <c r="J78" s="12">
        <v>750</v>
      </c>
      <c r="K78" s="12"/>
      <c r="L78" s="45">
        <v>0</v>
      </c>
      <c r="M78" s="45"/>
      <c r="N78" s="29">
        <v>800</v>
      </c>
      <c r="O78" s="32" t="s">
        <v>63</v>
      </c>
      <c r="P78" s="59"/>
    </row>
    <row r="79" spans="1:16" ht="19.5" customHeight="1">
      <c r="A79" s="60" t="s">
        <v>55</v>
      </c>
      <c r="B79" s="60" t="s">
        <v>14</v>
      </c>
      <c r="C79" s="14">
        <v>2017</v>
      </c>
      <c r="D79" s="14"/>
      <c r="E79" s="16">
        <f>J79+L79</f>
        <v>0</v>
      </c>
      <c r="F79" s="19"/>
      <c r="G79" s="19"/>
      <c r="H79" s="16">
        <f t="shared" si="7"/>
        <v>0</v>
      </c>
      <c r="I79" s="19"/>
      <c r="J79" s="29">
        <v>0</v>
      </c>
      <c r="K79" s="17"/>
      <c r="L79" s="45">
        <v>0</v>
      </c>
      <c r="M79" s="46"/>
      <c r="N79" s="18"/>
      <c r="O79" s="32" t="s">
        <v>63</v>
      </c>
      <c r="P79" s="59" t="s">
        <v>45</v>
      </c>
    </row>
    <row r="80" spans="1:16" ht="14.25" customHeight="1">
      <c r="A80" s="60"/>
      <c r="B80" s="60"/>
      <c r="C80" s="72">
        <v>2018</v>
      </c>
      <c r="D80" s="20"/>
      <c r="E80" s="87">
        <f>J80+J81+J82</f>
        <v>0</v>
      </c>
      <c r="F80" s="19"/>
      <c r="G80" s="60"/>
      <c r="H80" s="61"/>
      <c r="I80" s="60"/>
      <c r="J80" s="89"/>
      <c r="K80" s="21"/>
      <c r="L80" s="107">
        <f>859.059-25.50687</f>
        <v>833.5521299999999</v>
      </c>
      <c r="M80" s="47"/>
      <c r="N80" s="72"/>
      <c r="O80" s="62" t="s">
        <v>63</v>
      </c>
      <c r="P80" s="59"/>
    </row>
    <row r="81" spans="1:16" ht="11.25" customHeight="1">
      <c r="A81" s="60"/>
      <c r="B81" s="60"/>
      <c r="C81" s="72"/>
      <c r="D81" s="20"/>
      <c r="E81" s="87"/>
      <c r="F81" s="19"/>
      <c r="G81" s="60"/>
      <c r="H81" s="61"/>
      <c r="I81" s="60"/>
      <c r="J81" s="89"/>
      <c r="K81" s="21"/>
      <c r="L81" s="107"/>
      <c r="M81" s="47"/>
      <c r="N81" s="72"/>
      <c r="O81" s="63"/>
      <c r="P81" s="59"/>
    </row>
    <row r="82" spans="1:16" ht="10.5" customHeight="1">
      <c r="A82" s="60"/>
      <c r="B82" s="60"/>
      <c r="C82" s="72"/>
      <c r="D82" s="20"/>
      <c r="E82" s="87"/>
      <c r="F82" s="19"/>
      <c r="G82" s="60"/>
      <c r="H82" s="61"/>
      <c r="I82" s="60"/>
      <c r="J82" s="89"/>
      <c r="K82" s="21"/>
      <c r="L82" s="107"/>
      <c r="M82" s="47"/>
      <c r="N82" s="72"/>
      <c r="O82" s="64"/>
      <c r="P82" s="59"/>
    </row>
    <row r="83" spans="1:16" ht="19.5" customHeight="1">
      <c r="A83" s="60"/>
      <c r="B83" s="60"/>
      <c r="C83" s="14">
        <v>2019</v>
      </c>
      <c r="D83" s="14"/>
      <c r="E83" s="16">
        <f>J83+L83</f>
        <v>731</v>
      </c>
      <c r="F83" s="19"/>
      <c r="G83" s="19"/>
      <c r="H83" s="16">
        <f t="shared" si="7"/>
        <v>0</v>
      </c>
      <c r="I83" s="19"/>
      <c r="J83" s="12">
        <v>0</v>
      </c>
      <c r="K83" s="17"/>
      <c r="L83" s="45">
        <f>531+200</f>
        <v>731</v>
      </c>
      <c r="M83" s="46"/>
      <c r="N83" s="18"/>
      <c r="O83" s="62" t="s">
        <v>63</v>
      </c>
      <c r="P83" s="59"/>
    </row>
    <row r="84" spans="1:16" ht="19.5" customHeight="1">
      <c r="A84" s="60"/>
      <c r="B84" s="60"/>
      <c r="C84" s="14">
        <v>2020</v>
      </c>
      <c r="D84" s="14"/>
      <c r="E84" s="16">
        <f>J84+L84</f>
        <v>0</v>
      </c>
      <c r="F84" s="19"/>
      <c r="G84" s="19"/>
      <c r="H84" s="16">
        <f>I84+J84</f>
        <v>0</v>
      </c>
      <c r="I84" s="19"/>
      <c r="J84" s="12">
        <v>0</v>
      </c>
      <c r="K84" s="17"/>
      <c r="L84" s="45">
        <v>0</v>
      </c>
      <c r="M84" s="46"/>
      <c r="N84" s="18"/>
      <c r="O84" s="63"/>
      <c r="P84" s="59"/>
    </row>
    <row r="85" spans="1:16" ht="18.75" customHeight="1">
      <c r="A85" s="60"/>
      <c r="B85" s="60"/>
      <c r="C85" s="14">
        <v>2021</v>
      </c>
      <c r="D85" s="14"/>
      <c r="E85" s="16">
        <f>J85+L85</f>
        <v>0</v>
      </c>
      <c r="F85" s="19"/>
      <c r="G85" s="19"/>
      <c r="H85" s="16">
        <f t="shared" si="7"/>
        <v>0</v>
      </c>
      <c r="I85" s="19"/>
      <c r="J85" s="12">
        <v>0</v>
      </c>
      <c r="K85" s="17"/>
      <c r="L85" s="45">
        <v>0</v>
      </c>
      <c r="M85" s="46"/>
      <c r="N85" s="18"/>
      <c r="O85" s="64"/>
      <c r="P85" s="59"/>
    </row>
    <row r="86" spans="1:16" ht="19.5" customHeight="1">
      <c r="A86" s="60" t="s">
        <v>56</v>
      </c>
      <c r="B86" s="94" t="s">
        <v>23</v>
      </c>
      <c r="C86" s="66">
        <v>2017</v>
      </c>
      <c r="D86" s="19"/>
      <c r="E86" s="87">
        <f>L86+L87</f>
        <v>677.256</v>
      </c>
      <c r="F86" s="33"/>
      <c r="G86" s="33"/>
      <c r="H86" s="16">
        <f t="shared" si="7"/>
        <v>0</v>
      </c>
      <c r="I86" s="33"/>
      <c r="J86" s="12">
        <v>0</v>
      </c>
      <c r="K86" s="104"/>
      <c r="L86" s="49">
        <v>372.376</v>
      </c>
      <c r="M86" s="46"/>
      <c r="N86" s="18"/>
      <c r="O86" s="31" t="s">
        <v>11</v>
      </c>
      <c r="P86" s="59"/>
    </row>
    <row r="87" spans="1:16" ht="19.5" customHeight="1">
      <c r="A87" s="60"/>
      <c r="B87" s="95"/>
      <c r="C87" s="66"/>
      <c r="D87" s="19"/>
      <c r="E87" s="87"/>
      <c r="F87" s="33"/>
      <c r="G87" s="33"/>
      <c r="H87" s="16">
        <f t="shared" si="7"/>
        <v>0</v>
      </c>
      <c r="I87" s="33"/>
      <c r="J87" s="12">
        <v>0</v>
      </c>
      <c r="K87" s="104"/>
      <c r="L87" s="45">
        <v>304.88</v>
      </c>
      <c r="M87" s="46"/>
      <c r="N87" s="18"/>
      <c r="O87" s="32" t="s">
        <v>63</v>
      </c>
      <c r="P87" s="59"/>
    </row>
    <row r="88" spans="1:16" ht="19.5" customHeight="1">
      <c r="A88" s="60"/>
      <c r="B88" s="95"/>
      <c r="C88" s="14">
        <v>2018</v>
      </c>
      <c r="D88" s="19"/>
      <c r="E88" s="39">
        <f aca="true" t="shared" si="9" ref="E88:E94">G88+H88+L88+N88</f>
        <v>662.365</v>
      </c>
      <c r="F88" s="33"/>
      <c r="G88" s="40"/>
      <c r="H88" s="16">
        <f t="shared" si="7"/>
        <v>0</v>
      </c>
      <c r="I88" s="40"/>
      <c r="J88" s="12">
        <v>0</v>
      </c>
      <c r="K88" s="104"/>
      <c r="L88" s="45">
        <f>698.578-36.213</f>
        <v>662.365</v>
      </c>
      <c r="M88" s="46"/>
      <c r="N88" s="18"/>
      <c r="O88" s="32" t="s">
        <v>11</v>
      </c>
      <c r="P88" s="59"/>
    </row>
    <row r="89" spans="1:16" ht="19.5" customHeight="1">
      <c r="A89" s="60"/>
      <c r="B89" s="95"/>
      <c r="C89" s="14">
        <v>2019</v>
      </c>
      <c r="D89" s="19"/>
      <c r="E89" s="39">
        <f t="shared" si="9"/>
        <v>1386.36019</v>
      </c>
      <c r="F89" s="33"/>
      <c r="G89" s="33"/>
      <c r="H89" s="16">
        <f t="shared" si="7"/>
        <v>0</v>
      </c>
      <c r="I89" s="33"/>
      <c r="J89" s="12">
        <v>0</v>
      </c>
      <c r="K89" s="104"/>
      <c r="L89" s="45">
        <f>1186.36019+200</f>
        <v>1386.36019</v>
      </c>
      <c r="M89" s="46"/>
      <c r="N89" s="18"/>
      <c r="O89" s="32" t="s">
        <v>11</v>
      </c>
      <c r="P89" s="59"/>
    </row>
    <row r="90" spans="1:16" ht="17.25" customHeight="1">
      <c r="A90" s="60"/>
      <c r="B90" s="95"/>
      <c r="C90" s="14">
        <v>2019</v>
      </c>
      <c r="D90" s="19"/>
      <c r="E90" s="39">
        <f t="shared" si="9"/>
        <v>246.906</v>
      </c>
      <c r="F90" s="33"/>
      <c r="G90" s="33"/>
      <c r="H90" s="16">
        <f t="shared" si="7"/>
        <v>0</v>
      </c>
      <c r="I90" s="33"/>
      <c r="J90" s="12">
        <v>0</v>
      </c>
      <c r="K90" s="12"/>
      <c r="L90" s="45">
        <v>246.906</v>
      </c>
      <c r="M90" s="46"/>
      <c r="N90" s="18"/>
      <c r="O90" s="32" t="s">
        <v>60</v>
      </c>
      <c r="P90" s="59"/>
    </row>
    <row r="91" spans="1:16" ht="19.5" customHeight="1">
      <c r="A91" s="60"/>
      <c r="B91" s="95"/>
      <c r="C91" s="14">
        <v>2020</v>
      </c>
      <c r="D91" s="19"/>
      <c r="E91" s="39">
        <f t="shared" si="9"/>
        <v>0</v>
      </c>
      <c r="F91" s="33"/>
      <c r="G91" s="33"/>
      <c r="H91" s="16">
        <f>I91+J91</f>
        <v>0</v>
      </c>
      <c r="I91" s="33"/>
      <c r="J91" s="12">
        <v>0</v>
      </c>
      <c r="K91" s="12"/>
      <c r="L91" s="45">
        <v>0</v>
      </c>
      <c r="M91" s="46"/>
      <c r="N91" s="18"/>
      <c r="O91" s="32" t="s">
        <v>11</v>
      </c>
      <c r="P91" s="59"/>
    </row>
    <row r="92" spans="1:16" ht="19.5" customHeight="1">
      <c r="A92" s="60"/>
      <c r="B92" s="96"/>
      <c r="C92" s="14">
        <v>2021</v>
      </c>
      <c r="D92" s="19"/>
      <c r="E92" s="39">
        <f t="shared" si="9"/>
        <v>0</v>
      </c>
      <c r="F92" s="33"/>
      <c r="G92" s="33"/>
      <c r="H92" s="16">
        <f t="shared" si="7"/>
        <v>0</v>
      </c>
      <c r="I92" s="33"/>
      <c r="J92" s="12">
        <v>0</v>
      </c>
      <c r="K92" s="12"/>
      <c r="L92" s="45">
        <v>0</v>
      </c>
      <c r="M92" s="46"/>
      <c r="N92" s="18"/>
      <c r="O92" s="32" t="s">
        <v>11</v>
      </c>
      <c r="P92" s="59"/>
    </row>
    <row r="93" spans="1:16" ht="19.5" customHeight="1">
      <c r="A93" s="60" t="s">
        <v>57</v>
      </c>
      <c r="B93" s="60" t="s">
        <v>22</v>
      </c>
      <c r="C93" s="66">
        <v>2017</v>
      </c>
      <c r="D93" s="66"/>
      <c r="E93" s="61">
        <f t="shared" si="9"/>
        <v>144.718</v>
      </c>
      <c r="F93" s="66"/>
      <c r="G93" s="14"/>
      <c r="H93" s="16">
        <f t="shared" si="7"/>
        <v>0</v>
      </c>
      <c r="I93" s="14"/>
      <c r="J93" s="12">
        <v>0</v>
      </c>
      <c r="K93" s="16"/>
      <c r="L93" s="49">
        <v>144.718</v>
      </c>
      <c r="M93" s="46"/>
      <c r="N93" s="18"/>
      <c r="O93" s="32" t="s">
        <v>63</v>
      </c>
      <c r="P93" s="59"/>
    </row>
    <row r="94" spans="1:16" ht="19.5" customHeight="1">
      <c r="A94" s="60"/>
      <c r="B94" s="60"/>
      <c r="C94" s="66">
        <v>2018</v>
      </c>
      <c r="D94" s="66"/>
      <c r="E94" s="61">
        <f t="shared" si="9"/>
        <v>0</v>
      </c>
      <c r="F94" s="66"/>
      <c r="G94" s="14"/>
      <c r="H94" s="16">
        <f t="shared" si="7"/>
        <v>0</v>
      </c>
      <c r="I94" s="14"/>
      <c r="J94" s="12">
        <v>0</v>
      </c>
      <c r="K94" s="33"/>
      <c r="L94" s="105">
        <v>0</v>
      </c>
      <c r="M94" s="105"/>
      <c r="N94" s="34"/>
      <c r="O94" s="19"/>
      <c r="P94" s="59"/>
    </row>
    <row r="95" spans="1:16" ht="19.5" customHeight="1">
      <c r="A95" s="60"/>
      <c r="B95" s="60"/>
      <c r="C95" s="14">
        <v>2019</v>
      </c>
      <c r="D95" s="14"/>
      <c r="E95" s="61">
        <f>L95</f>
        <v>0</v>
      </c>
      <c r="F95" s="66"/>
      <c r="G95" s="14"/>
      <c r="H95" s="16">
        <f t="shared" si="7"/>
        <v>0</v>
      </c>
      <c r="I95" s="14"/>
      <c r="J95" s="12">
        <v>0</v>
      </c>
      <c r="K95" s="33"/>
      <c r="L95" s="105">
        <v>0</v>
      </c>
      <c r="M95" s="105"/>
      <c r="N95" s="18"/>
      <c r="O95" s="19"/>
      <c r="P95" s="59"/>
    </row>
    <row r="96" spans="1:16" ht="19.5" customHeight="1">
      <c r="A96" s="60"/>
      <c r="B96" s="60"/>
      <c r="C96" s="35">
        <v>2020</v>
      </c>
      <c r="D96" s="35"/>
      <c r="E96" s="15">
        <v>0</v>
      </c>
      <c r="F96" s="15"/>
      <c r="G96" s="35"/>
      <c r="H96" s="15">
        <f t="shared" si="7"/>
        <v>0</v>
      </c>
      <c r="I96" s="35"/>
      <c r="J96" s="36">
        <v>0</v>
      </c>
      <c r="K96" s="15"/>
      <c r="L96" s="48">
        <v>0</v>
      </c>
      <c r="M96" s="46"/>
      <c r="N96" s="18"/>
      <c r="O96" s="19"/>
      <c r="P96" s="59"/>
    </row>
    <row r="97" spans="1:16" ht="21" customHeight="1">
      <c r="A97" s="60"/>
      <c r="B97" s="60"/>
      <c r="C97" s="14">
        <v>2021</v>
      </c>
      <c r="D97" s="14"/>
      <c r="E97" s="15">
        <v>0</v>
      </c>
      <c r="F97" s="16"/>
      <c r="G97" s="14"/>
      <c r="H97" s="16">
        <f t="shared" si="7"/>
        <v>0</v>
      </c>
      <c r="I97" s="14"/>
      <c r="J97" s="12">
        <v>0</v>
      </c>
      <c r="K97" s="12"/>
      <c r="L97" s="45">
        <v>0</v>
      </c>
      <c r="M97" s="46"/>
      <c r="N97" s="18"/>
      <c r="O97" s="19"/>
      <c r="P97" s="59"/>
    </row>
    <row r="98" spans="1:16" ht="49.5" customHeight="1">
      <c r="A98" s="28" t="s">
        <v>58</v>
      </c>
      <c r="B98" s="28" t="s">
        <v>70</v>
      </c>
      <c r="C98" s="14">
        <v>2019</v>
      </c>
      <c r="D98" s="14"/>
      <c r="E98" s="39">
        <f aca="true" t="shared" si="10" ref="E98:E104">G98+H98+L98+N98</f>
        <v>80</v>
      </c>
      <c r="F98" s="39"/>
      <c r="G98" s="20"/>
      <c r="H98" s="39">
        <f t="shared" si="7"/>
        <v>0</v>
      </c>
      <c r="I98" s="20"/>
      <c r="J98" s="21">
        <v>0</v>
      </c>
      <c r="K98" s="21"/>
      <c r="L98" s="47">
        <v>80</v>
      </c>
      <c r="M98" s="46"/>
      <c r="N98" s="18"/>
      <c r="O98" s="19" t="s">
        <v>59</v>
      </c>
      <c r="P98" s="28"/>
    </row>
    <row r="99" spans="1:16" ht="41.25" customHeight="1">
      <c r="A99" s="28">
        <v>3.7</v>
      </c>
      <c r="B99" s="28" t="s">
        <v>66</v>
      </c>
      <c r="C99" s="14">
        <v>2019</v>
      </c>
      <c r="D99" s="14"/>
      <c r="E99" s="39">
        <f t="shared" si="10"/>
        <v>0</v>
      </c>
      <c r="F99" s="39"/>
      <c r="G99" s="20"/>
      <c r="H99" s="39">
        <f t="shared" si="7"/>
        <v>0</v>
      </c>
      <c r="I99" s="20"/>
      <c r="J99" s="21">
        <v>0</v>
      </c>
      <c r="K99" s="21"/>
      <c r="L99" s="47">
        <v>0</v>
      </c>
      <c r="M99" s="46"/>
      <c r="N99" s="18"/>
      <c r="O99" s="19" t="s">
        <v>59</v>
      </c>
      <c r="P99" s="28"/>
    </row>
    <row r="100" spans="1:16" ht="19.5" customHeight="1">
      <c r="A100" s="90" t="s">
        <v>26</v>
      </c>
      <c r="B100" s="90"/>
      <c r="C100" s="14">
        <v>2017</v>
      </c>
      <c r="D100" s="14"/>
      <c r="E100" s="24">
        <f t="shared" si="10"/>
        <v>8294.948</v>
      </c>
      <c r="F100" s="24"/>
      <c r="G100" s="24"/>
      <c r="H100" s="16">
        <f>I100+J100</f>
        <v>400</v>
      </c>
      <c r="I100" s="24"/>
      <c r="J100" s="22">
        <v>400</v>
      </c>
      <c r="K100" s="23"/>
      <c r="L100" s="37">
        <v>7094.948</v>
      </c>
      <c r="M100" s="45"/>
      <c r="N100" s="37">
        <f>N67+N74+N80+N86+N87+N93</f>
        <v>800</v>
      </c>
      <c r="O100" s="60"/>
      <c r="P100" s="60"/>
    </row>
    <row r="101" spans="1:16" ht="19.5" customHeight="1">
      <c r="A101" s="90"/>
      <c r="B101" s="90"/>
      <c r="C101" s="14">
        <v>2018</v>
      </c>
      <c r="D101" s="14"/>
      <c r="E101" s="24">
        <f t="shared" si="10"/>
        <v>8811.06237</v>
      </c>
      <c r="F101" s="24"/>
      <c r="G101" s="24"/>
      <c r="H101" s="37">
        <f>H70+H75+H80+H88</f>
        <v>683</v>
      </c>
      <c r="I101" s="37"/>
      <c r="J101" s="37">
        <f>J70+J75+J80+J88</f>
        <v>683</v>
      </c>
      <c r="K101" s="37">
        <f>K70+K75+K80+K88</f>
        <v>0</v>
      </c>
      <c r="L101" s="37">
        <f>L70+L75+L80+L88</f>
        <v>7013.28837</v>
      </c>
      <c r="M101" s="45"/>
      <c r="N101" s="37">
        <f>N70+N75+N80+N88+N94</f>
        <v>1114.774</v>
      </c>
      <c r="O101" s="60"/>
      <c r="P101" s="60"/>
    </row>
    <row r="102" spans="1:16" ht="19.5" customHeight="1">
      <c r="A102" s="90"/>
      <c r="B102" s="90"/>
      <c r="C102" s="14">
        <v>2019</v>
      </c>
      <c r="D102" s="14"/>
      <c r="E102" s="119">
        <f t="shared" si="10"/>
        <v>10066.46219</v>
      </c>
      <c r="F102" s="120">
        <f>F71+F76+F83+F89+F95+F98+F90</f>
        <v>0</v>
      </c>
      <c r="G102" s="120"/>
      <c r="H102" s="120">
        <f>H71+H76+H83+H89+H95+H98+H90</f>
        <v>750</v>
      </c>
      <c r="I102" s="120"/>
      <c r="J102" s="120">
        <f>J71+J76+J83+J89+J95+J98+J90</f>
        <v>750</v>
      </c>
      <c r="K102" s="120">
        <f>K71+K76+K83+K89+K95+K98+K90</f>
        <v>0</v>
      </c>
      <c r="L102" s="120">
        <f>L71+L76+L83+L89+L95+L98+L90+L99</f>
        <v>8516.46219</v>
      </c>
      <c r="M102" s="121"/>
      <c r="N102" s="120">
        <f>N71+N76+N81+N89+N95</f>
        <v>800</v>
      </c>
      <c r="O102" s="60"/>
      <c r="P102" s="60"/>
    </row>
    <row r="103" spans="1:16" ht="19.5" customHeight="1">
      <c r="A103" s="90"/>
      <c r="B103" s="90"/>
      <c r="C103" s="14">
        <v>2020</v>
      </c>
      <c r="D103" s="14"/>
      <c r="E103" s="24">
        <f t="shared" si="10"/>
        <v>4661.734</v>
      </c>
      <c r="F103" s="24"/>
      <c r="G103" s="24"/>
      <c r="H103" s="16">
        <f>I103+J103</f>
        <v>750</v>
      </c>
      <c r="I103" s="24"/>
      <c r="J103" s="24">
        <f>J77+J84+J91+J96</f>
        <v>750</v>
      </c>
      <c r="K103" s="23"/>
      <c r="L103" s="37">
        <f>L72+L77+L84+L91+L96</f>
        <v>3111.734</v>
      </c>
      <c r="M103" s="45"/>
      <c r="N103" s="37">
        <f>N72+N77+N82+N91+N96</f>
        <v>800</v>
      </c>
      <c r="O103" s="60"/>
      <c r="P103" s="60"/>
    </row>
    <row r="104" spans="1:16" ht="19.5" customHeight="1">
      <c r="A104" s="90"/>
      <c r="B104" s="90"/>
      <c r="C104" s="14">
        <v>2021</v>
      </c>
      <c r="D104" s="14"/>
      <c r="E104" s="24">
        <f t="shared" si="10"/>
        <v>4661.734</v>
      </c>
      <c r="F104" s="24"/>
      <c r="G104" s="24"/>
      <c r="H104" s="16">
        <f t="shared" si="7"/>
        <v>750</v>
      </c>
      <c r="I104" s="24"/>
      <c r="J104" s="24">
        <f>J78+J85+J92+J97</f>
        <v>750</v>
      </c>
      <c r="K104" s="23"/>
      <c r="L104" s="37">
        <f>L73+L78+L85+L92+L97</f>
        <v>3111.734</v>
      </c>
      <c r="M104" s="45"/>
      <c r="N104" s="37">
        <f>N73+N78+N83+N92+N97</f>
        <v>800</v>
      </c>
      <c r="O104" s="60"/>
      <c r="P104" s="60"/>
    </row>
    <row r="105" spans="1:16" ht="16.5" customHeight="1">
      <c r="A105" s="99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1"/>
    </row>
    <row r="106" spans="1:16" ht="21.75" customHeight="1">
      <c r="A106" s="102"/>
      <c r="B106" s="90" t="s">
        <v>24</v>
      </c>
      <c r="C106" s="18" t="s">
        <v>28</v>
      </c>
      <c r="D106" s="18"/>
      <c r="E106" s="98">
        <f>E107+E108+E109+E110+E111</f>
        <v>44248.84056</v>
      </c>
      <c r="F106" s="103"/>
      <c r="G106" s="37">
        <v>0</v>
      </c>
      <c r="H106" s="37">
        <f>H107+H108+H109+H110+H111</f>
        <v>8588</v>
      </c>
      <c r="I106" s="37"/>
      <c r="J106" s="37">
        <f>J107+J108+J109+J110+J111</f>
        <v>8588</v>
      </c>
      <c r="K106" s="37">
        <f>K107+K108+K109+K110+K111</f>
        <v>0</v>
      </c>
      <c r="L106" s="37">
        <f>L107+L108+L109+L110+L111</f>
        <v>30643.06656</v>
      </c>
      <c r="M106" s="37">
        <f>M107+M108+M109+M110+M111</f>
        <v>0</v>
      </c>
      <c r="N106" s="37">
        <f>N107+N108+N109+N110+N111</f>
        <v>5017.773999999999</v>
      </c>
      <c r="O106" s="60"/>
      <c r="P106" s="60"/>
    </row>
    <row r="107" spans="1:16" ht="17.25" customHeight="1">
      <c r="A107" s="97"/>
      <c r="B107" s="90"/>
      <c r="C107" s="14">
        <v>2017</v>
      </c>
      <c r="D107" s="18"/>
      <c r="E107" s="98">
        <f>G107+H107+L107+N107</f>
        <v>9891.71</v>
      </c>
      <c r="F107" s="98"/>
      <c r="G107" s="37">
        <v>0</v>
      </c>
      <c r="H107" s="37">
        <f>I107+J107</f>
        <v>1397</v>
      </c>
      <c r="I107" s="37"/>
      <c r="J107" s="37">
        <f>J33+J59+J100</f>
        <v>1397</v>
      </c>
      <c r="K107" s="37">
        <f>K33+K59+K100</f>
        <v>0</v>
      </c>
      <c r="L107" s="37">
        <f>L33+L59+L100</f>
        <v>7569.71</v>
      </c>
      <c r="M107" s="37">
        <f>M33+M59+M100</f>
        <v>0</v>
      </c>
      <c r="N107" s="37">
        <f>N33+N59+N100</f>
        <v>925</v>
      </c>
      <c r="O107" s="97"/>
      <c r="P107" s="97"/>
    </row>
    <row r="108" spans="1:16" ht="16.5" customHeight="1">
      <c r="A108" s="97"/>
      <c r="B108" s="90"/>
      <c r="C108" s="14">
        <v>2018</v>
      </c>
      <c r="D108" s="18"/>
      <c r="E108" s="98">
        <f>G108+H108+L108+N108</f>
        <v>10539.54337</v>
      </c>
      <c r="F108" s="98"/>
      <c r="G108" s="37">
        <v>0</v>
      </c>
      <c r="H108" s="37">
        <f>I108+J108</f>
        <v>1698</v>
      </c>
      <c r="I108" s="37"/>
      <c r="J108" s="37">
        <v>1698</v>
      </c>
      <c r="K108" s="37"/>
      <c r="L108" s="98">
        <f>L34+L60+L101</f>
        <v>7523.76937</v>
      </c>
      <c r="M108" s="98"/>
      <c r="N108" s="37">
        <f>N34+N60+N101</f>
        <v>1317.774</v>
      </c>
      <c r="O108" s="97"/>
      <c r="P108" s="97"/>
    </row>
    <row r="109" spans="1:16" ht="19.5" customHeight="1">
      <c r="A109" s="97"/>
      <c r="B109" s="90"/>
      <c r="C109" s="14">
        <v>2019</v>
      </c>
      <c r="D109" s="18"/>
      <c r="E109" s="122">
        <f>G109+H109+L109+N109</f>
        <v>11887.51919</v>
      </c>
      <c r="F109" s="123"/>
      <c r="G109" s="120">
        <v>0</v>
      </c>
      <c r="H109" s="120">
        <f>I109+J109</f>
        <v>1831</v>
      </c>
      <c r="I109" s="120"/>
      <c r="J109" s="120">
        <f>J102+J35</f>
        <v>1831</v>
      </c>
      <c r="K109" s="120"/>
      <c r="L109" s="122">
        <f>L35+L61+L102</f>
        <v>9131.51919</v>
      </c>
      <c r="M109" s="123"/>
      <c r="N109" s="120">
        <f>N35+N61+N102</f>
        <v>925</v>
      </c>
      <c r="O109" s="97"/>
      <c r="P109" s="97"/>
    </row>
    <row r="110" spans="1:16" ht="19.5" customHeight="1">
      <c r="A110" s="97"/>
      <c r="B110" s="90"/>
      <c r="C110" s="58">
        <v>2020</v>
      </c>
      <c r="D110" s="58"/>
      <c r="E110" s="37">
        <f>E36+E62+E103</f>
        <v>5965.034000000001</v>
      </c>
      <c r="F110" s="37">
        <f>F36+F62+F103</f>
        <v>0</v>
      </c>
      <c r="G110" s="37">
        <f>G36+G62+G103</f>
        <v>0</v>
      </c>
      <c r="H110" s="37">
        <f>H36+H62+H103</f>
        <v>1831</v>
      </c>
      <c r="I110" s="37">
        <f>I36+I62+I103</f>
        <v>0</v>
      </c>
      <c r="J110" s="37">
        <f>J36+J62+J103</f>
        <v>1831</v>
      </c>
      <c r="K110" s="37">
        <f>K36+K62+K103</f>
        <v>0</v>
      </c>
      <c r="L110" s="37">
        <f>L36+L62+L103</f>
        <v>3209.034</v>
      </c>
      <c r="M110" s="37">
        <f>M36+M62+M103</f>
        <v>0</v>
      </c>
      <c r="N110" s="37">
        <f>N36+N62+N103</f>
        <v>925</v>
      </c>
      <c r="O110" s="97"/>
      <c r="P110" s="97"/>
    </row>
    <row r="111" spans="1:16" ht="18.75" customHeight="1">
      <c r="A111" s="97"/>
      <c r="B111" s="90"/>
      <c r="C111" s="58">
        <v>2021</v>
      </c>
      <c r="D111" s="58"/>
      <c r="E111" s="37">
        <f>E37+E63+E104</f>
        <v>5965.034000000001</v>
      </c>
      <c r="F111" s="37">
        <f>F37+F63+F104</f>
        <v>0</v>
      </c>
      <c r="G111" s="37">
        <f>G37+G63+G104</f>
        <v>0</v>
      </c>
      <c r="H111" s="37">
        <f>H37+H63+H104</f>
        <v>1831</v>
      </c>
      <c r="I111" s="37">
        <f>I37+I63+I104</f>
        <v>0</v>
      </c>
      <c r="J111" s="37">
        <f>J37+J63+J104</f>
        <v>1831</v>
      </c>
      <c r="K111" s="37">
        <f>K37+K63+K104</f>
        <v>0</v>
      </c>
      <c r="L111" s="37">
        <f>L37+L63+L104</f>
        <v>3209.034</v>
      </c>
      <c r="M111" s="37">
        <f>M37+M63+M104</f>
        <v>0</v>
      </c>
      <c r="N111" s="37">
        <f>N37+N63+N104</f>
        <v>925</v>
      </c>
      <c r="O111" s="97"/>
      <c r="P111" s="97"/>
    </row>
    <row r="112" spans="2:10" ht="12.75">
      <c r="B112" s="3"/>
      <c r="C112" s="4"/>
      <c r="D112" s="4"/>
      <c r="E112" s="4"/>
      <c r="F112" s="4"/>
      <c r="G112" s="4"/>
      <c r="H112" s="4"/>
      <c r="I112" s="4"/>
      <c r="J112" s="3"/>
    </row>
    <row r="113" spans="2:10" ht="12.75">
      <c r="B113" s="3"/>
      <c r="C113" s="4"/>
      <c r="D113" s="4"/>
      <c r="E113" s="4"/>
      <c r="F113" s="4"/>
      <c r="G113" s="4"/>
      <c r="H113" s="4"/>
      <c r="I113" s="4"/>
      <c r="J113" s="3"/>
    </row>
    <row r="114" spans="2:10" ht="12.75">
      <c r="B114" s="3"/>
      <c r="C114" s="4"/>
      <c r="D114" s="4"/>
      <c r="E114" s="4"/>
      <c r="F114" s="4"/>
      <c r="G114" s="4"/>
      <c r="H114" s="4"/>
      <c r="I114" s="4"/>
      <c r="J114" s="3"/>
    </row>
    <row r="115" spans="2:10" ht="12.75">
      <c r="B115" s="3"/>
      <c r="C115" s="4"/>
      <c r="D115" s="4"/>
      <c r="E115" s="4"/>
      <c r="F115" s="4"/>
      <c r="G115" s="4"/>
      <c r="H115" s="4"/>
      <c r="I115" s="4"/>
      <c r="J115" s="3"/>
    </row>
    <row r="116" spans="2:10" ht="12.75">
      <c r="B116" s="3"/>
      <c r="C116" s="4"/>
      <c r="D116" s="4"/>
      <c r="E116" s="4"/>
      <c r="F116" s="4"/>
      <c r="G116" s="4"/>
      <c r="H116" s="4"/>
      <c r="I116" s="4"/>
      <c r="J116" s="3"/>
    </row>
    <row r="117" spans="2:10" ht="12.75">
      <c r="B117" s="3"/>
      <c r="C117" s="4"/>
      <c r="D117" s="4"/>
      <c r="E117" s="4"/>
      <c r="F117" s="4"/>
      <c r="G117" s="4"/>
      <c r="H117" s="4"/>
      <c r="I117" s="4"/>
      <c r="J117" s="3"/>
    </row>
    <row r="118" spans="2:10" ht="12.75">
      <c r="B118" s="3"/>
      <c r="C118" s="4"/>
      <c r="D118" s="4"/>
      <c r="E118" s="4"/>
      <c r="F118" s="4"/>
      <c r="G118" s="4"/>
      <c r="H118" s="4"/>
      <c r="I118" s="4"/>
      <c r="J118" s="3"/>
    </row>
    <row r="119" spans="2:10" ht="12.75">
      <c r="B119" s="3"/>
      <c r="C119" s="4"/>
      <c r="D119" s="4"/>
      <c r="E119" s="4"/>
      <c r="F119" s="4"/>
      <c r="G119" s="4"/>
      <c r="H119" s="4"/>
      <c r="I119" s="4"/>
      <c r="J119" s="3"/>
    </row>
    <row r="120" spans="2:10" ht="12.75">
      <c r="B120" s="3"/>
      <c r="C120" s="4"/>
      <c r="D120" s="4"/>
      <c r="E120" s="4"/>
      <c r="F120" s="4"/>
      <c r="G120" s="4"/>
      <c r="H120" s="4"/>
      <c r="I120" s="4"/>
      <c r="J120" s="4"/>
    </row>
    <row r="121" spans="2:10" ht="12.75">
      <c r="B121" s="3"/>
      <c r="C121" s="4"/>
      <c r="D121" s="4"/>
      <c r="E121" s="4"/>
      <c r="F121" s="4"/>
      <c r="G121" s="4"/>
      <c r="H121" s="4"/>
      <c r="I121" s="4"/>
      <c r="J121" s="4"/>
    </row>
    <row r="122" spans="2:10" ht="12.75">
      <c r="B122" s="3"/>
      <c r="C122" s="4"/>
      <c r="D122" s="4"/>
      <c r="E122" s="4"/>
      <c r="F122" s="4"/>
      <c r="G122" s="4"/>
      <c r="H122" s="4"/>
      <c r="I122" s="4"/>
      <c r="J122" s="4"/>
    </row>
    <row r="123" spans="2:10" ht="12.75">
      <c r="B123" s="3"/>
      <c r="C123" s="4"/>
      <c r="D123" s="4"/>
      <c r="E123" s="4"/>
      <c r="F123" s="4"/>
      <c r="G123" s="4"/>
      <c r="H123" s="4"/>
      <c r="I123" s="4"/>
      <c r="J123" s="4"/>
    </row>
    <row r="124" spans="2:10" ht="12.75">
      <c r="B124" s="3"/>
      <c r="C124" s="4"/>
      <c r="D124" s="4"/>
      <c r="E124" s="4"/>
      <c r="F124" s="4"/>
      <c r="G124" s="4"/>
      <c r="H124" s="4"/>
      <c r="I124" s="4"/>
      <c r="J124" s="4"/>
    </row>
    <row r="125" spans="2:10" ht="12.75">
      <c r="B125" s="3"/>
      <c r="C125" s="4"/>
      <c r="D125" s="4"/>
      <c r="E125" s="4"/>
      <c r="F125" s="4"/>
      <c r="G125" s="4"/>
      <c r="H125" s="4"/>
      <c r="I125" s="4"/>
      <c r="J125" s="4"/>
    </row>
  </sheetData>
  <sheetProtection/>
  <mergeCells count="156">
    <mergeCell ref="O83:O85"/>
    <mergeCell ref="C41:C42"/>
    <mergeCell ref="L2:P2"/>
    <mergeCell ref="P41:P48"/>
    <mergeCell ref="P100:P104"/>
    <mergeCell ref="A100:B104"/>
    <mergeCell ref="A41:A48"/>
    <mergeCell ref="A28:A32"/>
    <mergeCell ref="B28:B32"/>
    <mergeCell ref="C28:D28"/>
    <mergeCell ref="O100:O104"/>
    <mergeCell ref="C51:D52"/>
    <mergeCell ref="G49:G50"/>
    <mergeCell ref="H45:H46"/>
    <mergeCell ref="N1:P1"/>
    <mergeCell ref="L28:M28"/>
    <mergeCell ref="E41:E42"/>
    <mergeCell ref="E43:E44"/>
    <mergeCell ref="E45:E46"/>
    <mergeCell ref="L29:M29"/>
    <mergeCell ref="P28:P32"/>
    <mergeCell ref="P33:P35"/>
    <mergeCell ref="L94:M94"/>
    <mergeCell ref="N49:N50"/>
    <mergeCell ref="N41:N42"/>
    <mergeCell ref="O41:O48"/>
    <mergeCell ref="L43:L44"/>
    <mergeCell ref="N67:N69"/>
    <mergeCell ref="L71:M71"/>
    <mergeCell ref="N45:N46"/>
    <mergeCell ref="L45:L46"/>
    <mergeCell ref="L80:L82"/>
    <mergeCell ref="A64:P64"/>
    <mergeCell ref="A66:P66"/>
    <mergeCell ref="A65:P65"/>
    <mergeCell ref="A74:A78"/>
    <mergeCell ref="P49:P57"/>
    <mergeCell ref="G67:G69"/>
    <mergeCell ref="C53:D54"/>
    <mergeCell ref="E55:E56"/>
    <mergeCell ref="E53:E54"/>
    <mergeCell ref="P67:P78"/>
    <mergeCell ref="L95:M95"/>
    <mergeCell ref="L67:M69"/>
    <mergeCell ref="O67:O69"/>
    <mergeCell ref="L70:M70"/>
    <mergeCell ref="K86:K89"/>
    <mergeCell ref="G80:G82"/>
    <mergeCell ref="O59:O63"/>
    <mergeCell ref="P59:P63"/>
    <mergeCell ref="A39:O39"/>
    <mergeCell ref="A40:O40"/>
    <mergeCell ref="C43:C44"/>
    <mergeCell ref="O49:O57"/>
    <mergeCell ref="J67:J69"/>
    <mergeCell ref="P106:P111"/>
    <mergeCell ref="E107:F107"/>
    <mergeCell ref="E108:F108"/>
    <mergeCell ref="G45:G46"/>
    <mergeCell ref="L49:L50"/>
    <mergeCell ref="J45:J46"/>
    <mergeCell ref="J80:J82"/>
    <mergeCell ref="E94:F94"/>
    <mergeCell ref="E86:E87"/>
    <mergeCell ref="E71:F71"/>
    <mergeCell ref="A106:A111"/>
    <mergeCell ref="E106:F106"/>
    <mergeCell ref="C80:C82"/>
    <mergeCell ref="E95:F95"/>
    <mergeCell ref="E80:E82"/>
    <mergeCell ref="O106:O111"/>
    <mergeCell ref="L109:M109"/>
    <mergeCell ref="E109:F109"/>
    <mergeCell ref="B106:B111"/>
    <mergeCell ref="L108:M108"/>
    <mergeCell ref="A79:A85"/>
    <mergeCell ref="A105:P105"/>
    <mergeCell ref="C94:D94"/>
    <mergeCell ref="C86:C87"/>
    <mergeCell ref="C93:D93"/>
    <mergeCell ref="B74:B78"/>
    <mergeCell ref="H49:H50"/>
    <mergeCell ref="I49:I50"/>
    <mergeCell ref="I41:I42"/>
    <mergeCell ref="C45:C46"/>
    <mergeCell ref="E93:F93"/>
    <mergeCell ref="B86:B92"/>
    <mergeCell ref="E51:E52"/>
    <mergeCell ref="B67:B73"/>
    <mergeCell ref="C67:D69"/>
    <mergeCell ref="C25:C27"/>
    <mergeCell ref="A38:O38"/>
    <mergeCell ref="B49:B57"/>
    <mergeCell ref="O28:O32"/>
    <mergeCell ref="O33:O35"/>
    <mergeCell ref="A33:B37"/>
    <mergeCell ref="I43:I44"/>
    <mergeCell ref="H43:H44"/>
    <mergeCell ref="J49:J50"/>
    <mergeCell ref="I45:I46"/>
    <mergeCell ref="E28:F28"/>
    <mergeCell ref="C71:D71"/>
    <mergeCell ref="A67:A73"/>
    <mergeCell ref="J41:J42"/>
    <mergeCell ref="L41:L42"/>
    <mergeCell ref="A59:B63"/>
    <mergeCell ref="A49:A57"/>
    <mergeCell ref="C49:D50"/>
    <mergeCell ref="E67:F69"/>
    <mergeCell ref="C4:C8"/>
    <mergeCell ref="K9:L9"/>
    <mergeCell ref="H7:H8"/>
    <mergeCell ref="E49:E50"/>
    <mergeCell ref="L14:M14"/>
    <mergeCell ref="G41:G42"/>
    <mergeCell ref="G43:G44"/>
    <mergeCell ref="A11:P11"/>
    <mergeCell ref="P4:P8"/>
    <mergeCell ref="M9:N9"/>
    <mergeCell ref="D4:E8"/>
    <mergeCell ref="M4:N8"/>
    <mergeCell ref="H6:J6"/>
    <mergeCell ref="G4:L4"/>
    <mergeCell ref="K6:L8"/>
    <mergeCell ref="I7:J7"/>
    <mergeCell ref="O4:O8"/>
    <mergeCell ref="P13:P27"/>
    <mergeCell ref="H5:L5"/>
    <mergeCell ref="L13:M13"/>
    <mergeCell ref="A12:P12"/>
    <mergeCell ref="L18:M18"/>
    <mergeCell ref="A4:A8"/>
    <mergeCell ref="B4:B8"/>
    <mergeCell ref="A10:P10"/>
    <mergeCell ref="G5:G8"/>
    <mergeCell ref="A93:A97"/>
    <mergeCell ref="D9:E9"/>
    <mergeCell ref="A13:A27"/>
    <mergeCell ref="N80:N82"/>
    <mergeCell ref="C22:C24"/>
    <mergeCell ref="B93:B97"/>
    <mergeCell ref="B79:B85"/>
    <mergeCell ref="E13:F15"/>
    <mergeCell ref="L15:M15"/>
    <mergeCell ref="A86:A92"/>
    <mergeCell ref="P79:P97"/>
    <mergeCell ref="B41:B48"/>
    <mergeCell ref="H80:H82"/>
    <mergeCell ref="I80:I82"/>
    <mergeCell ref="B13:B27"/>
    <mergeCell ref="O80:O82"/>
    <mergeCell ref="C13:D15"/>
    <mergeCell ref="N43:N44"/>
    <mergeCell ref="J43:J44"/>
    <mergeCell ref="H41:H42"/>
  </mergeCells>
  <printOptions/>
  <pageMargins left="0.1968503937007874" right="0.1968503937007874" top="1.09" bottom="0.15748031496062992" header="0.11811023622047245" footer="0.11811023622047245"/>
  <pageSetup horizontalDpi="600" verticalDpi="600" orientation="landscape" paperSize="9" scale="65" r:id="rId1"/>
  <rowBreaks count="3" manualBreakCount="3">
    <brk id="37" max="15" man="1"/>
    <brk id="63" max="15" man="1"/>
    <brk id="9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2019-08-02T05:57:12Z</cp:lastPrinted>
  <dcterms:created xsi:type="dcterms:W3CDTF">2011-07-25T09:14:25Z</dcterms:created>
  <dcterms:modified xsi:type="dcterms:W3CDTF">2019-08-06T13:28:27Z</dcterms:modified>
  <cp:category/>
  <cp:version/>
  <cp:contentType/>
  <cp:contentStatus/>
</cp:coreProperties>
</file>