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5"/>
  </bookViews>
  <sheets>
    <sheet name="прил.№1" sheetId="1" r:id="rId1"/>
    <sheet name="Прил. №2" sheetId="2" r:id="rId2"/>
    <sheet name="Прил.№3" sheetId="3" r:id="rId3"/>
    <sheet name="Прил.№4" sheetId="4" r:id="rId4"/>
    <sheet name="Прил.№5" sheetId="5" r:id="rId5"/>
    <sheet name="Прил№6" sheetId="6" r:id="rId6"/>
  </sheets>
  <definedNames>
    <definedName name="_xlnm.Print_Area" localSheetId="1">'Прил. №2'!$A$1:$M$45</definedName>
    <definedName name="_xlnm.Print_Area" localSheetId="2">'Прил.№3'!$A$1:$L$193</definedName>
  </definedNames>
  <calcPr fullCalcOnLoad="1"/>
</workbook>
</file>

<file path=xl/sharedStrings.xml><?xml version="1.0" encoding="utf-8"?>
<sst xmlns="http://schemas.openxmlformats.org/spreadsheetml/2006/main" count="802" uniqueCount="301">
  <si>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</si>
  <si>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</si>
  <si>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</si>
  <si>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</si>
  <si>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</si>
  <si>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</si>
  <si>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</si>
  <si>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</si>
  <si>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</si>
  <si>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</si>
  <si>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</si>
  <si>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</si>
  <si>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</si>
  <si>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</si>
  <si>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</si>
  <si>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</si>
  <si>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</si>
  <si>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</si>
  <si>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</si>
  <si>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</si>
  <si>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</si>
  <si>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</si>
  <si>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</si>
  <si>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</si>
  <si>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</si>
  <si>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</si>
  <si>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</si>
  <si>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</si>
  <si>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</si>
  <si>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</si>
  <si>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</si>
  <si>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</si>
  <si>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</si>
  <si>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</si>
  <si>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</si>
  <si>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</si>
  <si>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</si>
  <si>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</si>
  <si>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</si>
  <si>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</si>
  <si>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</si>
  <si>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</si>
  <si>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</si>
  <si>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</si>
  <si>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</si>
  <si>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</si>
  <si>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</si>
  <si>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</si>
  <si>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</si>
  <si>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</si>
  <si>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</si>
  <si>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Мероприятия:</t>
  </si>
  <si>
    <t>Итого: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</si>
  <si>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</si>
  <si>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</si>
  <si>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</si>
  <si>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</si>
  <si>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</si>
  <si>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</si>
  <si>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</si>
  <si>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</si>
  <si>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</si>
  <si>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</si>
  <si>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</si>
  <si>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</si>
  <si>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</si>
  <si>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</si>
  <si>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</si>
  <si>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</si>
  <si>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</si>
  <si>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</si>
  <si>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</si>
  <si>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</si>
  <si>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</si>
  <si>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</si>
  <si>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</si>
  <si>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</si>
  <si>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</si>
  <si>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МКУ "Дорожник", МКУ "ГКМХ"              МКУ "ККиС"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</si>
  <si>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</si>
  <si>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</si>
  <si>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</si>
  <si>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</si>
  <si>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</si>
  <si>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</si>
  <si>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</si>
  <si>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</si>
  <si>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</si>
  <si>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</si>
  <si>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</si>
  <si>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</si>
  <si>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</si>
  <si>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</si>
  <si>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</si>
  <si>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</si>
  <si>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</si>
  <si>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</si>
  <si>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</si>
  <si>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</si>
  <si>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</si>
  <si>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</si>
  <si>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</si>
  <si>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</si>
  <si>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</si>
  <si>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</si>
  <si>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</si>
  <si>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</si>
  <si>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</si>
  <si>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</si>
  <si>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1.1.3</t>
  </si>
  <si>
    <t>1.1.4</t>
  </si>
  <si>
    <t>1.1.5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</si>
  <si>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</si>
  <si>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</si>
  <si>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</si>
  <si>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</si>
  <si>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</si>
  <si>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</si>
  <si>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</si>
  <si>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</si>
  <si>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</si>
  <si>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</si>
  <si>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</si>
  <si>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</si>
  <si>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</si>
  <si>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</si>
  <si>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</si>
  <si>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</si>
  <si>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</si>
  <si>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</si>
  <si>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</si>
  <si>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</si>
  <si>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</si>
  <si>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</si>
  <si>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Приложение № 1</t>
  </si>
  <si>
    <t>к постановлению администрации ЗАТО г.Радужный Владимирской области</t>
  </si>
  <si>
    <t>2021 год</t>
  </si>
  <si>
    <t>2022 год</t>
  </si>
  <si>
    <t>1.2.2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</si>
  <si>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</si>
  <si>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</si>
  <si>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</si>
  <si>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</si>
  <si>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</si>
  <si>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</si>
  <si>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</si>
  <si>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</si>
  <si>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</si>
  <si>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</si>
  <si>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</si>
  <si>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</si>
  <si>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</si>
  <si>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</si>
  <si>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</si>
  <si>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</si>
  <si>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</si>
  <si>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</si>
  <si>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</si>
  <si>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</si>
  <si>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</si>
  <si>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</si>
  <si>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</si>
  <si>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</si>
  <si>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</si>
  <si>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</si>
  <si>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</si>
  <si>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</si>
  <si>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</si>
  <si>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</si>
  <si>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</si>
  <si>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</si>
  <si>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</si>
  <si>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</si>
  <si>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</si>
  <si>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</si>
  <si>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</si>
  <si>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</si>
  <si>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</si>
  <si>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</si>
  <si>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</si>
  <si>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</si>
  <si>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</si>
  <si>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</si>
  <si>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2017-2021 гг.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</si>
  <si>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</si>
  <si>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</si>
  <si>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</si>
  <si>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</si>
  <si>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</si>
  <si>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</si>
  <si>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</si>
  <si>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</si>
  <si>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</si>
  <si>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</si>
  <si>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</si>
  <si>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</si>
  <si>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</si>
  <si>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</si>
  <si>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</si>
  <si>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</si>
  <si>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</si>
  <si>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</si>
  <si>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</si>
  <si>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</si>
  <si>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</si>
  <si>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</si>
  <si>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</si>
  <si>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Демонтаж лавочек в районе СОШ № 1 на территории ЗАТО г.Радужный Владимирской области</t>
  </si>
  <si>
    <t>2017-2021 гг</t>
  </si>
  <si>
    <t>Поставка электроэнергии на уличное освещение на территории ЗАТО г.Радужный Владимирской области</t>
  </si>
  <si>
    <t>2017-2021гг.</t>
  </si>
  <si>
    <t>Муниципальная программа "Дорожное хозяйство и благоустройство ЗАТО г.Радужный Владимирской области"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</si>
  <si>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</si>
  <si>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к постановлению администрации ЗАТО.г.Радужный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</si>
  <si>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</si>
  <si>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5</t>
  </si>
  <si>
    <t>1.3.3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</si>
  <si>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</si>
  <si>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>1.16</t>
  </si>
  <si>
    <t>1.17</t>
  </si>
  <si>
    <t>1.18</t>
  </si>
  <si>
    <t>1.19</t>
  </si>
  <si>
    <t>Обустройство поручня и ступеней на пешеходной дорожке у детского сада № 3 со стороны жилого дома № 30 1 квартала на территории ЗАТО г.Радужный Владимирской области</t>
  </si>
  <si>
    <t>Демонтаж кирпичных малых архитектурных форм на территории ЗАТО г.Радужный Владимирской области</t>
  </si>
  <si>
    <t>Вырубка деревьев и кустарника на территории города и объектах соцкульбыта</t>
  </si>
  <si>
    <t>1.20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</si>
  <si>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</si>
  <si>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</si>
  <si>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</si>
  <si>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</si>
  <si>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</si>
  <si>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Текущий ремонт тротуаров, пешеходных дорожек, автостоянок и парковок на территории ЗАТО г.Радужный Владимирской области</t>
  </si>
  <si>
    <t>2.5</t>
  </si>
  <si>
    <t>2.3.1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</si>
  <si>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</si>
  <si>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</si>
  <si>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</si>
  <si>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</si>
  <si>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</si>
  <si>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</si>
  <si>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</si>
  <si>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</si>
  <si>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</si>
  <si>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2.3.1.1</t>
  </si>
  <si>
    <t>2.3.1.2</t>
  </si>
  <si>
    <t>2.3.1.3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</si>
  <si>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</si>
  <si>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</si>
  <si>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</si>
  <si>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</t>
  </si>
  <si>
    <t>2.3.2.1</t>
  </si>
  <si>
    <t>2.3.2.2</t>
  </si>
  <si>
    <t>2.3.2.3</t>
  </si>
  <si>
    <t>2.3.3</t>
  </si>
  <si>
    <t>2023 год</t>
  </si>
  <si>
    <t xml:space="preserve">2024 год </t>
  </si>
  <si>
    <t>2017-2024гг.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</si>
  <si>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</si>
  <si>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</si>
  <si>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2.3.4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</si>
  <si>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</si>
  <si>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2.3.4.1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</si>
  <si>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</si>
  <si>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</si>
  <si>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</si>
  <si>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Установка контейнерных площадок у многоквартирных домов на территории ЗАТО г.Радужный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</si>
  <si>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</si>
  <si>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</si>
  <si>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</si>
  <si>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</si>
  <si>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</si>
  <si>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</si>
  <si>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</si>
  <si>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</si>
  <si>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</si>
  <si>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</si>
  <si>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</si>
  <si>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</si>
  <si>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</si>
  <si>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</si>
  <si>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</si>
  <si>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</si>
  <si>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</si>
  <si>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</si>
  <si>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</si>
  <si>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</si>
  <si>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</si>
  <si>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</si>
  <si>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</si>
  <si>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</si>
  <si>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</si>
  <si>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</si>
  <si>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</si>
  <si>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</si>
  <si>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</si>
  <si>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</si>
  <si>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Примечание: - * коды бюджетной классификации указаны соответствующие 2019 году</t>
  </si>
  <si>
    <t>Приложение № 6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</si>
  <si>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</si>
  <si>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от 27.05.2019 № 708</t>
  </si>
  <si>
    <t>от 27.05.2019  № 708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</si>
</sst>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0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9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98" fontId="7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7" fillId="24" borderId="10" xfId="0" applyNumberFormat="1" applyFont="1" applyFill="1" applyBorder="1" applyAlignment="1" applyProtection="1">
      <alignment horizontal="center" vertical="center"/>
      <protection locked="0"/>
    </xf>
    <xf numFmtId="198" fontId="7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49" fontId="7" fillId="24" borderId="13" xfId="0" applyNumberFormat="1" applyFont="1" applyFill="1" applyBorder="1" applyAlignment="1">
      <alignment vertical="center" wrapText="1"/>
    </xf>
    <xf numFmtId="49" fontId="7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top" wrapText="1"/>
    </xf>
    <xf numFmtId="0" fontId="8" fillId="22" borderId="10" xfId="0" applyFont="1" applyFill="1" applyBorder="1" applyAlignment="1">
      <alignment horizontal="center" vertical="center"/>
    </xf>
    <xf numFmtId="198" fontId="8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 wrapText="1"/>
    </xf>
    <xf numFmtId="198" fontId="1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198" fontId="1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top" wrapText="1"/>
    </xf>
    <xf numFmtId="0" fontId="1" fillId="22" borderId="0" xfId="0" applyFont="1" applyFill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49" fontId="7" fillId="22" borderId="12" xfId="0" applyNumberFormat="1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0" fontId="1" fillId="22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98" fontId="3" fillId="0" borderId="11" xfId="0" applyNumberFormat="1" applyFont="1" applyBorder="1" applyAlignment="1">
      <alignment horizontal="center" vertical="center"/>
    </xf>
    <xf numFmtId="198" fontId="8" fillId="2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188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left" vertical="center"/>
    </xf>
    <xf numFmtId="49" fontId="7" fillId="24" borderId="17" xfId="0" applyNumberFormat="1" applyFont="1" applyFill="1" applyBorder="1" applyAlignment="1">
      <alignment horizontal="left" vertical="center"/>
    </xf>
    <xf numFmtId="49" fontId="7" fillId="24" borderId="1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8" fillId="24" borderId="17" xfId="0" applyNumberFormat="1" applyFont="1" applyFill="1" applyBorder="1" applyAlignment="1">
      <alignment horizontal="left" vertical="center"/>
    </xf>
    <xf numFmtId="49" fontId="8" fillId="24" borderId="18" xfId="0" applyNumberFormat="1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24" borderId="19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98" fontId="7" fillId="24" borderId="10" xfId="0" applyNumberFormat="1" applyFont="1" applyFill="1" applyBorder="1" applyAlignment="1">
      <alignment horizontal="center" vertical="center"/>
    </xf>
    <xf numFmtId="190" fontId="7" fillId="24" borderId="14" xfId="0" applyNumberFormat="1" applyFont="1" applyFill="1" applyBorder="1" applyAlignment="1">
      <alignment horizontal="center" vertical="center"/>
    </xf>
    <xf numFmtId="190" fontId="7" fillId="24" borderId="15" xfId="0" applyNumberFormat="1" applyFont="1" applyFill="1" applyBorder="1" applyAlignment="1">
      <alignment horizontal="center" vertical="center"/>
    </xf>
    <xf numFmtId="190" fontId="7" fillId="24" borderId="19" xfId="0" applyNumberFormat="1" applyFont="1" applyFill="1" applyBorder="1" applyAlignment="1">
      <alignment horizontal="center" vertical="center"/>
    </xf>
    <xf numFmtId="190" fontId="7" fillId="24" borderId="20" xfId="0" applyNumberFormat="1" applyFont="1" applyFill="1" applyBorder="1" applyAlignment="1">
      <alignment horizontal="center" vertical="center"/>
    </xf>
    <xf numFmtId="190" fontId="7" fillId="24" borderId="21" xfId="0" applyNumberFormat="1" applyFont="1" applyFill="1" applyBorder="1" applyAlignment="1">
      <alignment horizontal="center" vertical="center"/>
    </xf>
    <xf numFmtId="190" fontId="7" fillId="24" borderId="22" xfId="0" applyNumberFormat="1" applyFont="1" applyFill="1" applyBorder="1" applyAlignment="1">
      <alignment horizontal="center" vertical="center"/>
    </xf>
    <xf numFmtId="198" fontId="7" fillId="22" borderId="10" xfId="0" applyNumberFormat="1" applyFont="1" applyFill="1" applyBorder="1" applyAlignment="1">
      <alignment horizontal="center" vertical="center"/>
    </xf>
    <xf numFmtId="198" fontId="7" fillId="24" borderId="16" xfId="0" applyNumberFormat="1" applyFont="1" applyFill="1" applyBorder="1" applyAlignment="1">
      <alignment horizontal="center" vertical="center"/>
    </xf>
    <xf numFmtId="198" fontId="7" fillId="24" borderId="18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198" fontId="7" fillId="0" borderId="16" xfId="0" applyNumberFormat="1" applyFont="1" applyBorder="1" applyAlignment="1">
      <alignment horizontal="center" vertical="center"/>
    </xf>
    <xf numFmtId="198" fontId="7" fillId="0" borderId="18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198" fontId="3" fillId="0" borderId="16" xfId="0" applyNumberFormat="1" applyFont="1" applyBorder="1" applyAlignment="1">
      <alignment horizontal="center" vertical="center"/>
    </xf>
    <xf numFmtId="198" fontId="3" fillId="0" borderId="18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E3" sqref="E3:K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5:11" ht="15">
      <c r="E1" s="164" t="s">
        <v>134</v>
      </c>
      <c r="F1" s="164"/>
      <c r="G1" s="164"/>
      <c r="H1" s="164"/>
      <c r="I1" s="164"/>
      <c r="J1" s="164"/>
      <c r="K1" s="164"/>
    </row>
    <row r="2" spans="1:15" ht="15">
      <c r="A2" s="1"/>
      <c r="B2" s="1"/>
      <c r="C2" s="1"/>
      <c r="D2" s="1"/>
      <c r="E2" s="164" t="s">
        <v>135</v>
      </c>
      <c r="F2" s="164"/>
      <c r="G2" s="164"/>
      <c r="H2" s="164"/>
      <c r="I2" s="164"/>
      <c r="J2" s="164"/>
      <c r="K2" s="164"/>
      <c r="L2" s="35"/>
      <c r="M2" s="35"/>
      <c r="N2" s="35"/>
      <c r="O2" s="35"/>
    </row>
    <row r="3" spans="1:15" ht="15">
      <c r="A3" s="1"/>
      <c r="B3" s="1"/>
      <c r="C3" s="1"/>
      <c r="D3" s="1"/>
      <c r="E3" s="164" t="s">
        <v>299</v>
      </c>
      <c r="F3" s="164"/>
      <c r="G3" s="164"/>
      <c r="H3" s="164"/>
      <c r="I3" s="164"/>
      <c r="J3" s="164"/>
      <c r="K3" s="164"/>
      <c r="L3" s="35"/>
      <c r="M3" s="35"/>
      <c r="N3" s="35"/>
      <c r="O3" s="35"/>
    </row>
    <row r="4" spans="1:11" ht="27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4.25" customHeight="1">
      <c r="A5" s="176" t="s">
        <v>0</v>
      </c>
      <c r="B5" s="176" t="s">
        <v>1</v>
      </c>
      <c r="C5" s="173" t="s">
        <v>2</v>
      </c>
      <c r="D5" s="173" t="s">
        <v>23</v>
      </c>
      <c r="E5" s="172" t="s">
        <v>3</v>
      </c>
      <c r="F5" s="172"/>
      <c r="G5" s="172"/>
      <c r="H5" s="172"/>
      <c r="I5" s="172"/>
      <c r="J5" s="173" t="s">
        <v>8</v>
      </c>
      <c r="K5" s="158" t="s">
        <v>9</v>
      </c>
    </row>
    <row r="6" spans="1:11" ht="12.75" customHeight="1">
      <c r="A6" s="177"/>
      <c r="B6" s="177"/>
      <c r="C6" s="174"/>
      <c r="D6" s="174"/>
      <c r="E6" s="173" t="s">
        <v>4</v>
      </c>
      <c r="F6" s="161" t="s">
        <v>5</v>
      </c>
      <c r="G6" s="162"/>
      <c r="H6" s="162"/>
      <c r="I6" s="163"/>
      <c r="J6" s="174"/>
      <c r="K6" s="159"/>
    </row>
    <row r="7" spans="1:11" ht="27.75" customHeight="1">
      <c r="A7" s="177"/>
      <c r="B7" s="177"/>
      <c r="C7" s="174"/>
      <c r="D7" s="174"/>
      <c r="E7" s="174"/>
      <c r="F7" s="148" t="s">
        <v>6</v>
      </c>
      <c r="G7" s="148"/>
      <c r="H7" s="148"/>
      <c r="I7" s="173" t="s">
        <v>7</v>
      </c>
      <c r="J7" s="174"/>
      <c r="K7" s="159"/>
    </row>
    <row r="8" spans="1:11" ht="27.75" customHeight="1">
      <c r="A8" s="177"/>
      <c r="B8" s="177"/>
      <c r="C8" s="174"/>
      <c r="D8" s="174"/>
      <c r="E8" s="174"/>
      <c r="F8" s="173" t="s">
        <v>133</v>
      </c>
      <c r="G8" s="149" t="s">
        <v>130</v>
      </c>
      <c r="H8" s="150"/>
      <c r="I8" s="174"/>
      <c r="J8" s="174"/>
      <c r="K8" s="159"/>
    </row>
    <row r="9" spans="1:11" ht="43.5" customHeight="1">
      <c r="A9" s="178"/>
      <c r="B9" s="178"/>
      <c r="C9" s="175"/>
      <c r="D9" s="175"/>
      <c r="E9" s="175"/>
      <c r="F9" s="175"/>
      <c r="G9" s="59" t="s">
        <v>131</v>
      </c>
      <c r="H9" s="59" t="s">
        <v>132</v>
      </c>
      <c r="I9" s="175"/>
      <c r="J9" s="175"/>
      <c r="K9" s="160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/>
      <c r="H10" s="3">
        <v>6</v>
      </c>
      <c r="I10" s="3">
        <v>7</v>
      </c>
      <c r="J10" s="3">
        <v>8</v>
      </c>
      <c r="K10" s="3">
        <v>9</v>
      </c>
    </row>
    <row r="11" spans="1:11" ht="40.5" customHeight="1">
      <c r="A11" s="165" t="s">
        <v>10</v>
      </c>
      <c r="B11" s="168" t="s">
        <v>211</v>
      </c>
      <c r="C11" s="32" t="s">
        <v>55</v>
      </c>
      <c r="D11" s="40">
        <f>D20+D26+D32+D38+D44+D53</f>
        <v>76573.46061</v>
      </c>
      <c r="E11" s="40">
        <f>E26</f>
        <v>120.6</v>
      </c>
      <c r="F11" s="40">
        <f>F20+F26+F32+F38+F44+F53</f>
        <v>8262.396</v>
      </c>
      <c r="G11" s="40">
        <v>0</v>
      </c>
      <c r="H11" s="40">
        <f>H20+H26+H32+H38+H44+H53</f>
        <v>7400</v>
      </c>
      <c r="I11" s="40">
        <f>I20+I26+I32+I38+I44+I53</f>
        <v>68190.46461</v>
      </c>
      <c r="J11" s="40">
        <v>0</v>
      </c>
      <c r="K11" s="31" t="s">
        <v>13</v>
      </c>
    </row>
    <row r="12" spans="1:11" ht="41.25" customHeight="1">
      <c r="A12" s="166"/>
      <c r="B12" s="169"/>
      <c r="C12" s="32" t="s">
        <v>56</v>
      </c>
      <c r="D12" s="40">
        <f>D21+D27+D33+D39+D45+D54</f>
        <v>68688.49616000001</v>
      </c>
      <c r="E12" s="40">
        <f>E27</f>
        <v>120.6</v>
      </c>
      <c r="F12" s="40">
        <f>F21+F27+F33+F39+F45+F54</f>
        <v>6766.72661</v>
      </c>
      <c r="G12" s="40">
        <f aca="true" t="shared" si="0" ref="G12:H15">G21+G27+G33+G39+G45+G54</f>
        <v>3350.3158</v>
      </c>
      <c r="H12" s="40">
        <f t="shared" si="0"/>
        <v>3416.4108100000003</v>
      </c>
      <c r="I12" s="40">
        <f>I21+I27+I33+I39+I54+I45</f>
        <v>61636.6773</v>
      </c>
      <c r="J12" s="40">
        <f>J52</f>
        <v>164.49225</v>
      </c>
      <c r="K12" s="31" t="s">
        <v>13</v>
      </c>
    </row>
    <row r="13" spans="1:11" ht="41.25" customHeight="1">
      <c r="A13" s="166"/>
      <c r="B13" s="169"/>
      <c r="C13" s="32" t="s">
        <v>57</v>
      </c>
      <c r="D13" s="40">
        <f>D22+D28+D34+D40+D46+D55</f>
        <v>74639.39883</v>
      </c>
      <c r="E13" s="40">
        <f>E28</f>
        <v>123.3</v>
      </c>
      <c r="F13" s="40">
        <f>F22+F28+F34+F40+F46+F55</f>
        <v>9647.54479</v>
      </c>
      <c r="G13" s="40">
        <f>G22+G28+G34+G40+G46+G55</f>
        <v>9574.59389</v>
      </c>
      <c r="H13" s="40">
        <f t="shared" si="0"/>
        <v>72.9509</v>
      </c>
      <c r="I13" s="40">
        <f>I22+I28+I34+I40+I46+I55</f>
        <v>64868.554039999995</v>
      </c>
      <c r="J13" s="40">
        <v>0</v>
      </c>
      <c r="K13" s="31" t="s">
        <v>13</v>
      </c>
    </row>
    <row r="14" spans="1:11" ht="41.25" customHeight="1">
      <c r="A14" s="166"/>
      <c r="B14" s="169"/>
      <c r="C14" s="32" t="s">
        <v>122</v>
      </c>
      <c r="D14" s="40">
        <f>D23+D29+D35+D41+D47+D56</f>
        <v>48661.705</v>
      </c>
      <c r="E14" s="40">
        <f>E29</f>
        <v>123.3</v>
      </c>
      <c r="F14" s="40">
        <f>F23+F29+F35+F41+F47+F56</f>
        <v>0</v>
      </c>
      <c r="G14" s="40">
        <f t="shared" si="0"/>
        <v>0</v>
      </c>
      <c r="H14" s="40">
        <f t="shared" si="0"/>
        <v>0</v>
      </c>
      <c r="I14" s="40">
        <f>I23+I29+I35+I41+I47+I56</f>
        <v>48538.405</v>
      </c>
      <c r="J14" s="40">
        <v>0</v>
      </c>
      <c r="K14" s="31" t="s">
        <v>13</v>
      </c>
    </row>
    <row r="15" spans="1:11" ht="41.25" customHeight="1">
      <c r="A15" s="166"/>
      <c r="B15" s="169"/>
      <c r="C15" s="32" t="s">
        <v>136</v>
      </c>
      <c r="D15" s="40">
        <f>D24+D30+D36+D42+D48+D57</f>
        <v>48835.08900000001</v>
      </c>
      <c r="E15" s="40">
        <f>E30</f>
        <v>123.3</v>
      </c>
      <c r="F15" s="40">
        <f>F24+F30+F36+F42+F48+F57</f>
        <v>0</v>
      </c>
      <c r="G15" s="40">
        <f t="shared" si="0"/>
        <v>0</v>
      </c>
      <c r="H15" s="40">
        <f t="shared" si="0"/>
        <v>0</v>
      </c>
      <c r="I15" s="40">
        <f>I24+I30+I36+I42+I48+I57</f>
        <v>48711.789000000004</v>
      </c>
      <c r="J15" s="40">
        <v>0</v>
      </c>
      <c r="K15" s="31" t="s">
        <v>13</v>
      </c>
    </row>
    <row r="16" spans="1:11" ht="41.25" customHeight="1">
      <c r="A16" s="166"/>
      <c r="B16" s="169"/>
      <c r="C16" s="32" t="s">
        <v>137</v>
      </c>
      <c r="D16" s="40">
        <f aca="true" t="shared" si="1" ref="D16:J16">D49</f>
        <v>0</v>
      </c>
      <c r="E16" s="40">
        <f t="shared" si="1"/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31" t="s">
        <v>13</v>
      </c>
    </row>
    <row r="17" spans="1:11" ht="41.25" customHeight="1">
      <c r="A17" s="166"/>
      <c r="B17" s="169"/>
      <c r="C17" s="32" t="s">
        <v>254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 t="s">
        <v>13</v>
      </c>
    </row>
    <row r="18" spans="1:11" ht="41.25" customHeight="1">
      <c r="A18" s="167"/>
      <c r="B18" s="170"/>
      <c r="C18" s="32" t="s">
        <v>255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31" t="s">
        <v>13</v>
      </c>
    </row>
    <row r="19" spans="1:11" ht="26.25" customHeight="1">
      <c r="A19" s="15"/>
      <c r="B19" s="16" t="s">
        <v>11</v>
      </c>
      <c r="C19" s="32" t="s">
        <v>256</v>
      </c>
      <c r="D19" s="40">
        <f>D11+D12+D13+D14+D15</f>
        <v>317398.1496</v>
      </c>
      <c r="E19" s="40">
        <f>E11+E12+E13+E14+E15</f>
        <v>611.1</v>
      </c>
      <c r="F19" s="40">
        <f>F11+F12+F13+F14</f>
        <v>24676.6674</v>
      </c>
      <c r="G19" s="40">
        <f>G11+G12+G13+G14</f>
        <v>12924.90969</v>
      </c>
      <c r="H19" s="40">
        <f>H11+H12+H13+H14</f>
        <v>10889.361710000001</v>
      </c>
      <c r="I19" s="40">
        <f>I11+I12+I13+I14+I15</f>
        <v>291945.88995</v>
      </c>
      <c r="J19" s="40">
        <f>SUM(J11:J13)</f>
        <v>164.49225</v>
      </c>
      <c r="K19" s="55"/>
    </row>
    <row r="20" spans="1:11" ht="24.75" customHeight="1">
      <c r="A20" s="179" t="s">
        <v>12</v>
      </c>
      <c r="B20" s="155" t="s">
        <v>58</v>
      </c>
      <c r="C20" s="19" t="s">
        <v>55</v>
      </c>
      <c r="D20" s="39">
        <f>H20+I20</f>
        <v>26889.40543</v>
      </c>
      <c r="E20" s="39">
        <v>0</v>
      </c>
      <c r="F20" s="39">
        <f>G20+H20</f>
        <v>7400</v>
      </c>
      <c r="G20" s="39">
        <v>0</v>
      </c>
      <c r="H20" s="39">
        <v>7400</v>
      </c>
      <c r="I20" s="39">
        <v>19489.40543</v>
      </c>
      <c r="J20" s="39">
        <v>0</v>
      </c>
      <c r="K20" s="4" t="s">
        <v>14</v>
      </c>
    </row>
    <row r="21" spans="1:11" ht="24.75" customHeight="1">
      <c r="A21" s="180"/>
      <c r="B21" s="156"/>
      <c r="C21" s="19" t="s">
        <v>56</v>
      </c>
      <c r="D21" s="61">
        <f>F21+I21</f>
        <v>9567.085579999999</v>
      </c>
      <c r="E21" s="61">
        <v>0</v>
      </c>
      <c r="F21" s="61">
        <f>G21+H21</f>
        <v>3000</v>
      </c>
      <c r="G21" s="61">
        <v>0</v>
      </c>
      <c r="H21" s="61">
        <v>3000</v>
      </c>
      <c r="I21" s="61">
        <v>6567.08558</v>
      </c>
      <c r="J21" s="39">
        <v>0</v>
      </c>
      <c r="K21" s="4" t="s">
        <v>14</v>
      </c>
    </row>
    <row r="22" spans="1:11" ht="24.75" customHeight="1">
      <c r="A22" s="180"/>
      <c r="B22" s="156"/>
      <c r="C22" s="90" t="s">
        <v>57</v>
      </c>
      <c r="D22" s="85">
        <f>F22+I22</f>
        <v>11619.8</v>
      </c>
      <c r="E22" s="85">
        <v>0</v>
      </c>
      <c r="F22" s="85">
        <f>G22</f>
        <v>6000</v>
      </c>
      <c r="G22" s="85">
        <v>6000</v>
      </c>
      <c r="H22" s="85">
        <v>0</v>
      </c>
      <c r="I22" s="85">
        <v>5619.8</v>
      </c>
      <c r="J22" s="85">
        <v>0</v>
      </c>
      <c r="K22" s="99" t="s">
        <v>14</v>
      </c>
    </row>
    <row r="23" spans="1:11" ht="24.75" customHeight="1">
      <c r="A23" s="180"/>
      <c r="B23" s="156"/>
      <c r="C23" s="19" t="s">
        <v>122</v>
      </c>
      <c r="D23" s="39">
        <v>0</v>
      </c>
      <c r="E23" s="39">
        <v>0</v>
      </c>
      <c r="F23" s="39">
        <f>G23+H23</f>
        <v>0</v>
      </c>
      <c r="G23" s="39">
        <v>0</v>
      </c>
      <c r="H23" s="39">
        <v>0</v>
      </c>
      <c r="I23" s="39">
        <v>0</v>
      </c>
      <c r="J23" s="39">
        <v>0</v>
      </c>
      <c r="K23" s="4" t="s">
        <v>14</v>
      </c>
    </row>
    <row r="24" spans="1:11" ht="24.75" customHeight="1">
      <c r="A24" s="181"/>
      <c r="B24" s="157"/>
      <c r="C24" s="19" t="s">
        <v>136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" t="s">
        <v>14</v>
      </c>
    </row>
    <row r="25" spans="1:11" ht="26.25" customHeight="1">
      <c r="A25" s="15"/>
      <c r="B25" s="16" t="s">
        <v>52</v>
      </c>
      <c r="C25" s="32" t="s">
        <v>210</v>
      </c>
      <c r="D25" s="40">
        <f>SUM(D20:D24)</f>
        <v>48076.29101</v>
      </c>
      <c r="E25" s="40">
        <v>0</v>
      </c>
      <c r="F25" s="40">
        <f>F20+F21+F22</f>
        <v>16400</v>
      </c>
      <c r="G25" s="40">
        <f>G22</f>
        <v>6000</v>
      </c>
      <c r="H25" s="40">
        <f>H20+H21+H22</f>
        <v>10400</v>
      </c>
      <c r="I25" s="40">
        <f>SUM(I20:I24)</f>
        <v>31676.291009999997</v>
      </c>
      <c r="J25" s="40">
        <v>0</v>
      </c>
      <c r="K25" s="5"/>
    </row>
    <row r="26" spans="1:12" ht="39.75" customHeight="1">
      <c r="A26" s="179" t="s">
        <v>16</v>
      </c>
      <c r="B26" s="154" t="s">
        <v>59</v>
      </c>
      <c r="C26" s="19" t="s">
        <v>55</v>
      </c>
      <c r="D26" s="43">
        <f>E26+F26+I26</f>
        <v>5683.55097</v>
      </c>
      <c r="E26" s="39">
        <v>120.6</v>
      </c>
      <c r="F26" s="39">
        <v>862.396</v>
      </c>
      <c r="G26" s="39">
        <v>0</v>
      </c>
      <c r="H26" s="39">
        <v>0</v>
      </c>
      <c r="I26" s="43">
        <v>4700.55497</v>
      </c>
      <c r="J26" s="39">
        <v>0</v>
      </c>
      <c r="K26" s="53" t="s">
        <v>78</v>
      </c>
      <c r="L26" s="1"/>
    </row>
    <row r="27" spans="1:12" ht="39.75" customHeight="1">
      <c r="A27" s="180"/>
      <c r="B27" s="140"/>
      <c r="C27" s="19" t="s">
        <v>56</v>
      </c>
      <c r="D27" s="49">
        <f>E27+F27+I27</f>
        <v>8437.09743</v>
      </c>
      <c r="E27" s="61">
        <v>120.6</v>
      </c>
      <c r="F27" s="61">
        <f>G27+H27</f>
        <v>797.6415400000001</v>
      </c>
      <c r="G27" s="61">
        <v>707.83009</v>
      </c>
      <c r="H27" s="61">
        <v>89.81145</v>
      </c>
      <c r="I27" s="49">
        <v>7518.85589</v>
      </c>
      <c r="J27" s="61">
        <v>0</v>
      </c>
      <c r="K27" s="53" t="s">
        <v>78</v>
      </c>
      <c r="L27" s="1"/>
    </row>
    <row r="28" spans="1:12" ht="30" customHeight="1">
      <c r="A28" s="180"/>
      <c r="B28" s="140"/>
      <c r="C28" s="90" t="s">
        <v>57</v>
      </c>
      <c r="D28" s="89">
        <f>E28+I28</f>
        <v>7379.80779</v>
      </c>
      <c r="E28" s="85">
        <v>123.3</v>
      </c>
      <c r="F28" s="85">
        <v>0</v>
      </c>
      <c r="G28" s="85">
        <v>0</v>
      </c>
      <c r="H28" s="85">
        <v>0</v>
      </c>
      <c r="I28" s="89">
        <v>7256.50779</v>
      </c>
      <c r="J28" s="85">
        <v>0</v>
      </c>
      <c r="K28" s="53" t="s">
        <v>13</v>
      </c>
      <c r="L28" s="1"/>
    </row>
    <row r="29" spans="1:12" ht="30" customHeight="1">
      <c r="A29" s="180"/>
      <c r="B29" s="140"/>
      <c r="C29" s="19" t="s">
        <v>122</v>
      </c>
      <c r="D29" s="43">
        <f>E29+I29</f>
        <v>1505.3</v>
      </c>
      <c r="E29" s="39">
        <v>123.3</v>
      </c>
      <c r="F29" s="39">
        <v>0</v>
      </c>
      <c r="G29" s="39">
        <v>0</v>
      </c>
      <c r="H29" s="39">
        <v>0</v>
      </c>
      <c r="I29" s="43">
        <v>1382</v>
      </c>
      <c r="J29" s="39">
        <v>0</v>
      </c>
      <c r="K29" s="53" t="s">
        <v>13</v>
      </c>
      <c r="L29" s="1"/>
    </row>
    <row r="30" spans="1:12" ht="30" customHeight="1">
      <c r="A30" s="181"/>
      <c r="B30" s="141"/>
      <c r="C30" s="19" t="s">
        <v>136</v>
      </c>
      <c r="D30" s="43">
        <f>E30+I30</f>
        <v>1505.3</v>
      </c>
      <c r="E30" s="39">
        <v>123.3</v>
      </c>
      <c r="F30" s="39">
        <v>0</v>
      </c>
      <c r="G30" s="39">
        <v>0</v>
      </c>
      <c r="H30" s="39">
        <v>0</v>
      </c>
      <c r="I30" s="43">
        <v>1382</v>
      </c>
      <c r="J30" s="39">
        <v>0</v>
      </c>
      <c r="K30" s="53" t="s">
        <v>13</v>
      </c>
      <c r="L30" s="1"/>
    </row>
    <row r="31" spans="1:12" ht="30" customHeight="1">
      <c r="A31" s="15"/>
      <c r="B31" s="16" t="s">
        <v>52</v>
      </c>
      <c r="C31" s="32" t="s">
        <v>210</v>
      </c>
      <c r="D31" s="44">
        <f>SUM(D26:D30)</f>
        <v>24511.05619</v>
      </c>
      <c r="E31" s="40">
        <f>SUM(E26:E30)</f>
        <v>611.1</v>
      </c>
      <c r="F31" s="40">
        <f>SUM(F26:F30)</f>
        <v>1660.03754</v>
      </c>
      <c r="G31" s="40">
        <f>G26+G27+G28+G29</f>
        <v>707.83009</v>
      </c>
      <c r="H31" s="40">
        <f>H26+H27</f>
        <v>89.81145</v>
      </c>
      <c r="I31" s="45">
        <f>SUM(I26:I30)</f>
        <v>22239.91865</v>
      </c>
      <c r="J31" s="40">
        <v>0</v>
      </c>
      <c r="K31" s="6"/>
      <c r="L31" s="1"/>
    </row>
    <row r="32" spans="1:12" ht="24.75" customHeight="1">
      <c r="A32" s="179" t="s">
        <v>19</v>
      </c>
      <c r="B32" s="173" t="s">
        <v>60</v>
      </c>
      <c r="C32" s="19" t="s">
        <v>55</v>
      </c>
      <c r="D32" s="43">
        <f>I32</f>
        <v>26320.12689</v>
      </c>
      <c r="E32" s="39">
        <v>0</v>
      </c>
      <c r="F32" s="39">
        <v>0</v>
      </c>
      <c r="G32" s="39">
        <v>0</v>
      </c>
      <c r="H32" s="39">
        <v>0</v>
      </c>
      <c r="I32" s="43">
        <v>26320.12689</v>
      </c>
      <c r="J32" s="39">
        <v>0</v>
      </c>
      <c r="K32" s="6" t="s">
        <v>18</v>
      </c>
      <c r="L32" s="1"/>
    </row>
    <row r="33" spans="1:12" ht="24.75" customHeight="1">
      <c r="A33" s="180"/>
      <c r="B33" s="174"/>
      <c r="C33" s="19" t="s">
        <v>56</v>
      </c>
      <c r="D33" s="49">
        <f>I33</f>
        <v>29552.07792</v>
      </c>
      <c r="E33" s="61">
        <v>0</v>
      </c>
      <c r="F33" s="61">
        <v>0</v>
      </c>
      <c r="G33" s="61">
        <v>0</v>
      </c>
      <c r="H33" s="61">
        <v>0</v>
      </c>
      <c r="I33" s="49">
        <v>29552.07792</v>
      </c>
      <c r="J33" s="61">
        <v>0</v>
      </c>
      <c r="K33" s="6" t="s">
        <v>18</v>
      </c>
      <c r="L33" s="1"/>
    </row>
    <row r="34" spans="1:12" ht="24.75" customHeight="1">
      <c r="A34" s="180"/>
      <c r="B34" s="174"/>
      <c r="C34" s="90" t="s">
        <v>57</v>
      </c>
      <c r="D34" s="89">
        <f>I34</f>
        <v>30958.8155</v>
      </c>
      <c r="E34" s="85">
        <v>0</v>
      </c>
      <c r="F34" s="85">
        <v>0</v>
      </c>
      <c r="G34" s="85">
        <v>0</v>
      </c>
      <c r="H34" s="85">
        <v>0</v>
      </c>
      <c r="I34" s="89">
        <v>30958.8155</v>
      </c>
      <c r="J34" s="85">
        <v>0</v>
      </c>
      <c r="K34" s="6" t="s">
        <v>18</v>
      </c>
      <c r="L34" s="1"/>
    </row>
    <row r="35" spans="1:12" ht="24.75" customHeight="1">
      <c r="A35" s="180"/>
      <c r="B35" s="174"/>
      <c r="C35" s="19" t="s">
        <v>122</v>
      </c>
      <c r="D35" s="43">
        <f>I35</f>
        <v>31419.64</v>
      </c>
      <c r="E35" s="39">
        <v>0</v>
      </c>
      <c r="F35" s="39">
        <v>0</v>
      </c>
      <c r="G35" s="39">
        <v>0</v>
      </c>
      <c r="H35" s="39">
        <v>0</v>
      </c>
      <c r="I35" s="43">
        <v>31419.64</v>
      </c>
      <c r="J35" s="39">
        <v>0</v>
      </c>
      <c r="K35" s="6" t="s">
        <v>18</v>
      </c>
      <c r="L35" s="1"/>
    </row>
    <row r="36" spans="1:12" ht="24.75" customHeight="1">
      <c r="A36" s="181"/>
      <c r="B36" s="175"/>
      <c r="C36" s="19" t="s">
        <v>136</v>
      </c>
      <c r="D36" s="43">
        <f>I36</f>
        <v>31419.64</v>
      </c>
      <c r="E36" s="39">
        <v>0</v>
      </c>
      <c r="F36" s="39">
        <v>0</v>
      </c>
      <c r="G36" s="39">
        <v>0</v>
      </c>
      <c r="H36" s="39">
        <v>0</v>
      </c>
      <c r="I36" s="43">
        <v>31419.64</v>
      </c>
      <c r="J36" s="39">
        <v>0</v>
      </c>
      <c r="K36" s="6" t="s">
        <v>18</v>
      </c>
      <c r="L36" s="1"/>
    </row>
    <row r="37" spans="1:12" ht="24.75" customHeight="1">
      <c r="A37" s="15"/>
      <c r="B37" s="16" t="s">
        <v>52</v>
      </c>
      <c r="C37" s="32" t="s">
        <v>210</v>
      </c>
      <c r="D37" s="45">
        <f>SUM(D32:D36)</f>
        <v>149670.30031</v>
      </c>
      <c r="E37" s="40">
        <v>0</v>
      </c>
      <c r="F37" s="40">
        <v>0</v>
      </c>
      <c r="G37" s="40">
        <v>0</v>
      </c>
      <c r="H37" s="40">
        <f>H32</f>
        <v>0</v>
      </c>
      <c r="I37" s="45">
        <f>SUM(I32:I36)</f>
        <v>149670.30031</v>
      </c>
      <c r="J37" s="40">
        <v>0</v>
      </c>
      <c r="K37" s="6"/>
      <c r="L37" s="1"/>
    </row>
    <row r="38" spans="1:12" ht="24.75" customHeight="1">
      <c r="A38" s="179" t="s">
        <v>20</v>
      </c>
      <c r="B38" s="173" t="s">
        <v>61</v>
      </c>
      <c r="C38" s="19" t="s">
        <v>55</v>
      </c>
      <c r="D38" s="43">
        <f>I38</f>
        <v>13967.83368</v>
      </c>
      <c r="E38" s="39">
        <v>0</v>
      </c>
      <c r="F38" s="39">
        <v>0</v>
      </c>
      <c r="G38" s="39">
        <v>0</v>
      </c>
      <c r="H38" s="39">
        <v>0</v>
      </c>
      <c r="I38" s="43">
        <v>13967.83368</v>
      </c>
      <c r="J38" s="39">
        <v>0</v>
      </c>
      <c r="K38" s="6" t="s">
        <v>17</v>
      </c>
      <c r="L38" s="1"/>
    </row>
    <row r="39" spans="1:12" ht="24.75" customHeight="1">
      <c r="A39" s="180"/>
      <c r="B39" s="174"/>
      <c r="C39" s="19" t="s">
        <v>56</v>
      </c>
      <c r="D39" s="49">
        <f>I39</f>
        <v>12373.54559</v>
      </c>
      <c r="E39" s="61">
        <v>0</v>
      </c>
      <c r="F39" s="61">
        <v>0</v>
      </c>
      <c r="G39" s="61">
        <v>0</v>
      </c>
      <c r="H39" s="61">
        <v>0</v>
      </c>
      <c r="I39" s="49">
        <v>12373.54559</v>
      </c>
      <c r="J39" s="61">
        <v>0</v>
      </c>
      <c r="K39" s="6" t="s">
        <v>17</v>
      </c>
      <c r="L39" s="1"/>
    </row>
    <row r="40" spans="1:12" ht="24.75" customHeight="1">
      <c r="A40" s="180"/>
      <c r="B40" s="174"/>
      <c r="C40" s="90" t="s">
        <v>57</v>
      </c>
      <c r="D40" s="89">
        <f>I40</f>
        <v>12677.49754</v>
      </c>
      <c r="E40" s="85">
        <v>0</v>
      </c>
      <c r="F40" s="85">
        <v>0</v>
      </c>
      <c r="G40" s="85">
        <v>0</v>
      </c>
      <c r="H40" s="85">
        <v>0</v>
      </c>
      <c r="I40" s="89">
        <v>12677.49754</v>
      </c>
      <c r="J40" s="85">
        <v>0</v>
      </c>
      <c r="K40" s="6" t="s">
        <v>17</v>
      </c>
      <c r="L40" s="1"/>
    </row>
    <row r="41" spans="1:12" ht="24.75" customHeight="1">
      <c r="A41" s="180"/>
      <c r="B41" s="174"/>
      <c r="C41" s="19" t="s">
        <v>122</v>
      </c>
      <c r="D41" s="43">
        <f>I41</f>
        <v>13000</v>
      </c>
      <c r="E41" s="39">
        <v>0</v>
      </c>
      <c r="F41" s="39">
        <v>0</v>
      </c>
      <c r="G41" s="39">
        <v>0</v>
      </c>
      <c r="H41" s="39">
        <v>0</v>
      </c>
      <c r="I41" s="43">
        <v>13000</v>
      </c>
      <c r="J41" s="39">
        <v>0</v>
      </c>
      <c r="K41" s="6" t="s">
        <v>17</v>
      </c>
      <c r="L41" s="1"/>
    </row>
    <row r="42" spans="1:12" ht="24.75" customHeight="1">
      <c r="A42" s="181"/>
      <c r="B42" s="175"/>
      <c r="C42" s="19" t="s">
        <v>136</v>
      </c>
      <c r="D42" s="43">
        <f>I42</f>
        <v>13500</v>
      </c>
      <c r="E42" s="39">
        <v>0</v>
      </c>
      <c r="F42" s="39">
        <v>0</v>
      </c>
      <c r="G42" s="39">
        <v>0</v>
      </c>
      <c r="H42" s="39">
        <v>0</v>
      </c>
      <c r="I42" s="43">
        <v>13500</v>
      </c>
      <c r="J42" s="39">
        <v>0</v>
      </c>
      <c r="K42" s="6" t="s">
        <v>17</v>
      </c>
      <c r="L42" s="1"/>
    </row>
    <row r="43" spans="1:12" ht="24.75" customHeight="1">
      <c r="A43" s="54"/>
      <c r="B43" s="56" t="s">
        <v>52</v>
      </c>
      <c r="C43" s="32" t="s">
        <v>210</v>
      </c>
      <c r="D43" s="45">
        <f>SUM(D38:D42)</f>
        <v>65518.87681</v>
      </c>
      <c r="E43" s="40">
        <v>0</v>
      </c>
      <c r="F43" s="40">
        <v>0</v>
      </c>
      <c r="G43" s="40">
        <v>0</v>
      </c>
      <c r="H43" s="40">
        <v>0</v>
      </c>
      <c r="I43" s="45">
        <f>SUM(I38:I42)</f>
        <v>65518.87681</v>
      </c>
      <c r="J43" s="39">
        <v>0</v>
      </c>
      <c r="K43" s="6"/>
      <c r="L43" s="1"/>
    </row>
    <row r="44" spans="1:12" ht="24.75" customHeight="1">
      <c r="A44" s="179" t="s">
        <v>49</v>
      </c>
      <c r="B44" s="173" t="s">
        <v>112</v>
      </c>
      <c r="C44" s="19" t="s">
        <v>55</v>
      </c>
      <c r="D44" s="43">
        <f>I44</f>
        <v>0</v>
      </c>
      <c r="E44" s="39">
        <v>0</v>
      </c>
      <c r="F44" s="39">
        <v>0</v>
      </c>
      <c r="G44" s="39">
        <v>0</v>
      </c>
      <c r="H44" s="39">
        <v>0</v>
      </c>
      <c r="I44" s="43">
        <v>0</v>
      </c>
      <c r="J44" s="39">
        <v>0</v>
      </c>
      <c r="K44" s="151" t="s">
        <v>113</v>
      </c>
      <c r="L44" s="1"/>
    </row>
    <row r="45" spans="1:12" ht="24.75" customHeight="1">
      <c r="A45" s="180"/>
      <c r="B45" s="174"/>
      <c r="C45" s="19" t="s">
        <v>56</v>
      </c>
      <c r="D45" s="49">
        <f>F45+I45+J45</f>
        <v>4949.12503</v>
      </c>
      <c r="E45" s="39">
        <v>0</v>
      </c>
      <c r="F45" s="39">
        <f>G45+H45</f>
        <v>2969.08507</v>
      </c>
      <c r="G45" s="39">
        <v>2642.48571</v>
      </c>
      <c r="H45" s="39">
        <v>326.59936</v>
      </c>
      <c r="I45" s="49">
        <v>1815.54771</v>
      </c>
      <c r="J45" s="39">
        <v>164.49225</v>
      </c>
      <c r="K45" s="152"/>
      <c r="L45" s="1"/>
    </row>
    <row r="46" spans="1:12" ht="24.75" customHeight="1">
      <c r="A46" s="180"/>
      <c r="B46" s="174"/>
      <c r="C46" s="90" t="s">
        <v>57</v>
      </c>
      <c r="D46" s="89">
        <f>F46+I46</f>
        <v>8934.190999999999</v>
      </c>
      <c r="E46" s="85">
        <v>0</v>
      </c>
      <c r="F46" s="85">
        <f>G46+H46</f>
        <v>3647.54479</v>
      </c>
      <c r="G46" s="85">
        <v>3574.59389</v>
      </c>
      <c r="H46" s="85">
        <v>72.9509</v>
      </c>
      <c r="I46" s="89">
        <v>5286.64621</v>
      </c>
      <c r="J46" s="85">
        <v>0</v>
      </c>
      <c r="K46" s="152"/>
      <c r="L46" s="1"/>
    </row>
    <row r="47" spans="1:12" ht="24.75" customHeight="1">
      <c r="A47" s="180"/>
      <c r="B47" s="174"/>
      <c r="C47" s="19" t="s">
        <v>122</v>
      </c>
      <c r="D47" s="43">
        <f>F47+I47</f>
        <v>483.616</v>
      </c>
      <c r="E47" s="39">
        <v>0</v>
      </c>
      <c r="F47" s="39">
        <f>G47+H47</f>
        <v>0</v>
      </c>
      <c r="G47" s="39">
        <v>0</v>
      </c>
      <c r="H47" s="39">
        <v>0</v>
      </c>
      <c r="I47" s="43">
        <v>483.616</v>
      </c>
      <c r="J47" s="39">
        <v>0</v>
      </c>
      <c r="K47" s="152"/>
      <c r="L47" s="1"/>
    </row>
    <row r="48" spans="1:12" ht="24.75" customHeight="1">
      <c r="A48" s="180"/>
      <c r="B48" s="174"/>
      <c r="C48" s="19" t="s">
        <v>136</v>
      </c>
      <c r="D48" s="43">
        <f>I48</f>
        <v>152.9</v>
      </c>
      <c r="E48" s="39">
        <v>0</v>
      </c>
      <c r="F48" s="39">
        <v>0</v>
      </c>
      <c r="G48" s="39">
        <v>0</v>
      </c>
      <c r="H48" s="39">
        <v>0</v>
      </c>
      <c r="I48" s="43">
        <v>152.9</v>
      </c>
      <c r="J48" s="39">
        <v>0</v>
      </c>
      <c r="K48" s="152"/>
      <c r="L48" s="1"/>
    </row>
    <row r="49" spans="1:12" ht="24.75" customHeight="1">
      <c r="A49" s="180"/>
      <c r="B49" s="174"/>
      <c r="C49" s="19">
        <v>2022</v>
      </c>
      <c r="D49" s="49">
        <f>F49+I49+J49</f>
        <v>0</v>
      </c>
      <c r="E49" s="39">
        <v>0</v>
      </c>
      <c r="F49" s="39">
        <f>G49+H49</f>
        <v>0</v>
      </c>
      <c r="G49" s="39">
        <v>0</v>
      </c>
      <c r="H49" s="39">
        <v>0</v>
      </c>
      <c r="I49" s="39">
        <v>0</v>
      </c>
      <c r="J49" s="39">
        <v>0</v>
      </c>
      <c r="K49" s="152"/>
      <c r="L49" s="1"/>
    </row>
    <row r="50" spans="1:12" ht="24.75" customHeight="1">
      <c r="A50" s="180"/>
      <c r="B50" s="174"/>
      <c r="C50" s="19">
        <v>2023</v>
      </c>
      <c r="D50" s="49">
        <f>F50+I50+J50</f>
        <v>0</v>
      </c>
      <c r="E50" s="39">
        <v>0</v>
      </c>
      <c r="F50" s="39">
        <f>G50+H50</f>
        <v>0</v>
      </c>
      <c r="G50" s="39">
        <v>0</v>
      </c>
      <c r="H50" s="39">
        <v>0</v>
      </c>
      <c r="I50" s="39">
        <v>0</v>
      </c>
      <c r="J50" s="39">
        <v>0</v>
      </c>
      <c r="K50" s="152"/>
      <c r="L50" s="1"/>
    </row>
    <row r="51" spans="1:12" ht="24.75" customHeight="1">
      <c r="A51" s="181"/>
      <c r="B51" s="175"/>
      <c r="C51" s="19">
        <v>2024</v>
      </c>
      <c r="D51" s="49">
        <f>F51+I51+J51</f>
        <v>0</v>
      </c>
      <c r="E51" s="39">
        <v>0</v>
      </c>
      <c r="F51" s="39">
        <f>G51+H51</f>
        <v>0</v>
      </c>
      <c r="G51" s="39">
        <v>0</v>
      </c>
      <c r="H51" s="39">
        <v>0</v>
      </c>
      <c r="I51" s="39">
        <v>0</v>
      </c>
      <c r="J51" s="39">
        <v>0</v>
      </c>
      <c r="K51" s="153"/>
      <c r="L51" s="1"/>
    </row>
    <row r="52" spans="1:12" ht="24.75" customHeight="1">
      <c r="A52" s="54"/>
      <c r="B52" s="56" t="s">
        <v>52</v>
      </c>
      <c r="C52" s="32" t="s">
        <v>256</v>
      </c>
      <c r="D52" s="45">
        <f>D44+D45+D46+D47+D48</f>
        <v>14519.832029999998</v>
      </c>
      <c r="E52" s="40">
        <v>0</v>
      </c>
      <c r="F52" s="40">
        <f>F45+F46+F47</f>
        <v>6616.62986</v>
      </c>
      <c r="G52" s="40">
        <f>SUM(G44:G51)</f>
        <v>6217.0796</v>
      </c>
      <c r="H52" s="40">
        <f>SUM(H44:H51)</f>
        <v>399.55026</v>
      </c>
      <c r="I52" s="40">
        <f>SUM(I44:I51)</f>
        <v>7738.709919999999</v>
      </c>
      <c r="J52" s="40">
        <f>SUM(J44:J51)</f>
        <v>164.49225</v>
      </c>
      <c r="K52" s="6"/>
      <c r="L52" s="1"/>
    </row>
    <row r="53" spans="1:12" ht="24.75" customHeight="1">
      <c r="A53" s="179" t="s">
        <v>100</v>
      </c>
      <c r="B53" s="173" t="s">
        <v>62</v>
      </c>
      <c r="C53" s="19" t="s">
        <v>55</v>
      </c>
      <c r="D53" s="43">
        <f>I53</f>
        <v>3712.54364</v>
      </c>
      <c r="E53" s="39">
        <v>0</v>
      </c>
      <c r="F53" s="39">
        <v>0</v>
      </c>
      <c r="G53" s="39">
        <v>0</v>
      </c>
      <c r="H53" s="39">
        <v>0</v>
      </c>
      <c r="I53" s="43">
        <v>3712.54364</v>
      </c>
      <c r="J53" s="39">
        <v>0</v>
      </c>
      <c r="K53" s="6" t="s">
        <v>18</v>
      </c>
      <c r="L53" s="1"/>
    </row>
    <row r="54" spans="1:12" ht="24.75" customHeight="1">
      <c r="A54" s="180"/>
      <c r="B54" s="174"/>
      <c r="C54" s="19" t="s">
        <v>56</v>
      </c>
      <c r="D54" s="49">
        <f>I54</f>
        <v>3809.56461</v>
      </c>
      <c r="E54" s="61">
        <v>0</v>
      </c>
      <c r="F54" s="61">
        <v>0</v>
      </c>
      <c r="G54" s="61">
        <v>0</v>
      </c>
      <c r="H54" s="61">
        <v>0</v>
      </c>
      <c r="I54" s="49">
        <v>3809.56461</v>
      </c>
      <c r="J54" s="39">
        <v>0</v>
      </c>
      <c r="K54" s="6" t="s">
        <v>18</v>
      </c>
      <c r="L54" s="1"/>
    </row>
    <row r="55" spans="1:12" ht="24.75" customHeight="1">
      <c r="A55" s="180"/>
      <c r="B55" s="174"/>
      <c r="C55" s="90" t="s">
        <v>57</v>
      </c>
      <c r="D55" s="89">
        <f>I55</f>
        <v>3069.287</v>
      </c>
      <c r="E55" s="85">
        <v>0</v>
      </c>
      <c r="F55" s="85">
        <v>0</v>
      </c>
      <c r="G55" s="85">
        <v>0</v>
      </c>
      <c r="H55" s="85">
        <v>0</v>
      </c>
      <c r="I55" s="89">
        <v>3069.287</v>
      </c>
      <c r="J55" s="85">
        <v>0</v>
      </c>
      <c r="K55" s="6" t="s">
        <v>18</v>
      </c>
      <c r="L55" s="1"/>
    </row>
    <row r="56" spans="1:12" ht="24.75" customHeight="1">
      <c r="A56" s="180"/>
      <c r="B56" s="174"/>
      <c r="C56" s="19" t="s">
        <v>122</v>
      </c>
      <c r="D56" s="43">
        <f>I56</f>
        <v>2253.149</v>
      </c>
      <c r="E56" s="39">
        <v>0</v>
      </c>
      <c r="F56" s="39">
        <v>0</v>
      </c>
      <c r="G56" s="39">
        <v>0</v>
      </c>
      <c r="H56" s="39">
        <v>0</v>
      </c>
      <c r="I56" s="43">
        <v>2253.149</v>
      </c>
      <c r="J56" s="39">
        <v>0</v>
      </c>
      <c r="K56" s="6" t="s">
        <v>18</v>
      </c>
      <c r="L56" s="1"/>
    </row>
    <row r="57" spans="1:12" ht="24.75" customHeight="1">
      <c r="A57" s="181"/>
      <c r="B57" s="175"/>
      <c r="C57" s="19" t="s">
        <v>136</v>
      </c>
      <c r="D57" s="43">
        <f>I57</f>
        <v>2257.249</v>
      </c>
      <c r="E57" s="39">
        <v>0</v>
      </c>
      <c r="F57" s="39">
        <v>0</v>
      </c>
      <c r="G57" s="39">
        <v>0</v>
      </c>
      <c r="H57" s="39">
        <v>0</v>
      </c>
      <c r="I57" s="43">
        <v>2257.249</v>
      </c>
      <c r="J57" s="39">
        <v>0</v>
      </c>
      <c r="K57" s="6" t="s">
        <v>18</v>
      </c>
      <c r="L57" s="1"/>
    </row>
    <row r="58" spans="1:11" ht="24.75" customHeight="1">
      <c r="A58" s="15"/>
      <c r="B58" s="16" t="s">
        <v>52</v>
      </c>
      <c r="C58" s="32" t="s">
        <v>210</v>
      </c>
      <c r="D58" s="40">
        <f>SUM(D53:D57)</f>
        <v>15101.793249999999</v>
      </c>
      <c r="E58" s="40">
        <f>SUM(E38:E40)</f>
        <v>0</v>
      </c>
      <c r="F58" s="40">
        <v>0</v>
      </c>
      <c r="G58" s="40">
        <v>0</v>
      </c>
      <c r="H58" s="40">
        <f>H38+H39+H40</f>
        <v>0</v>
      </c>
      <c r="I58" s="40">
        <f>SUM(I53:I57)</f>
        <v>15101.793249999999</v>
      </c>
      <c r="J58" s="40">
        <v>0</v>
      </c>
      <c r="K58" s="14"/>
    </row>
    <row r="59" spans="1:2" ht="12.75">
      <c r="A59" s="100"/>
      <c r="B59" s="100"/>
    </row>
    <row r="60" spans="1:2" ht="12.75">
      <c r="A60" s="100"/>
      <c r="B60" s="100"/>
    </row>
    <row r="61" spans="1:2" ht="12.75">
      <c r="A61" s="100"/>
      <c r="B61" s="100"/>
    </row>
    <row r="62" spans="1:2" ht="12.75">
      <c r="A62" s="100"/>
      <c r="B62" s="100"/>
    </row>
  </sheetData>
  <sheetProtection/>
  <mergeCells count="32">
    <mergeCell ref="K44:K51"/>
    <mergeCell ref="A26:A30"/>
    <mergeCell ref="B26:B30"/>
    <mergeCell ref="A32:A36"/>
    <mergeCell ref="B32:B36"/>
    <mergeCell ref="A38:A42"/>
    <mergeCell ref="B38:B42"/>
    <mergeCell ref="A44:A51"/>
    <mergeCell ref="I7:I9"/>
    <mergeCell ref="J5:J9"/>
    <mergeCell ref="K5:K9"/>
    <mergeCell ref="F6:I6"/>
    <mergeCell ref="F7:H7"/>
    <mergeCell ref="F8:F9"/>
    <mergeCell ref="G8:H8"/>
    <mergeCell ref="E6:E9"/>
    <mergeCell ref="A53:A57"/>
    <mergeCell ref="B53:B57"/>
    <mergeCell ref="B44:B51"/>
    <mergeCell ref="D5:D9"/>
    <mergeCell ref="A20:A24"/>
    <mergeCell ref="B20:B24"/>
    <mergeCell ref="E1:K1"/>
    <mergeCell ref="E3:K3"/>
    <mergeCell ref="A11:A18"/>
    <mergeCell ref="B11:B18"/>
    <mergeCell ref="A4:K4"/>
    <mergeCell ref="E5:I5"/>
    <mergeCell ref="E2:K2"/>
    <mergeCell ref="C5:C9"/>
    <mergeCell ref="A5:A9"/>
    <mergeCell ref="B5:B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3" r:id="rId1"/>
  <rowBreaks count="2" manualBreakCount="2">
    <brk id="19" max="10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75" zoomScaleSheetLayoutView="75" workbookViewId="0" topLeftCell="A1">
      <selection activeCell="B12" sqref="B12:M12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182" t="s">
        <v>212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ht="15.75" customHeight="1">
      <c r="A2" s="184"/>
      <c r="B2" s="184"/>
      <c r="C2" s="184"/>
      <c r="D2" s="184"/>
      <c r="E2" s="164" t="s">
        <v>135</v>
      </c>
      <c r="F2" s="164"/>
      <c r="G2" s="164"/>
      <c r="H2" s="164"/>
      <c r="I2" s="164"/>
      <c r="J2" s="164"/>
      <c r="K2" s="164"/>
      <c r="L2" s="164"/>
      <c r="M2" s="164"/>
      <c r="N2" s="35"/>
    </row>
    <row r="3" spans="1:14" ht="15.75" customHeight="1">
      <c r="A3" s="51"/>
      <c r="B3" s="51"/>
      <c r="C3" s="51"/>
      <c r="D3" s="51"/>
      <c r="E3" s="50"/>
      <c r="F3" s="50"/>
      <c r="G3" s="50"/>
      <c r="H3" s="50"/>
      <c r="I3" s="50"/>
      <c r="J3" s="50"/>
      <c r="K3" s="164" t="s">
        <v>299</v>
      </c>
      <c r="L3" s="164"/>
      <c r="M3" s="164"/>
      <c r="N3" s="35"/>
    </row>
    <row r="4" spans="1:13" ht="49.5" customHeight="1">
      <c r="A4" s="185" t="s">
        <v>117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ht="13.5" customHeight="1">
      <c r="M5" s="17"/>
    </row>
    <row r="6" spans="1:13" ht="23.25" customHeight="1">
      <c r="A6" s="183" t="s">
        <v>0</v>
      </c>
      <c r="B6" s="183" t="s">
        <v>21</v>
      </c>
      <c r="C6" s="183" t="s">
        <v>22</v>
      </c>
      <c r="D6" s="183" t="s">
        <v>23</v>
      </c>
      <c r="E6" s="183" t="s">
        <v>3</v>
      </c>
      <c r="F6" s="183"/>
      <c r="G6" s="183"/>
      <c r="H6" s="183"/>
      <c r="I6" s="183"/>
      <c r="J6" s="183" t="s">
        <v>24</v>
      </c>
      <c r="K6" s="183" t="s">
        <v>25</v>
      </c>
      <c r="L6" s="183" t="s">
        <v>26</v>
      </c>
      <c r="M6" s="183"/>
    </row>
    <row r="7" spans="1:13" ht="12" customHeight="1">
      <c r="A7" s="183"/>
      <c r="B7" s="183"/>
      <c r="C7" s="183"/>
      <c r="D7" s="183"/>
      <c r="E7" s="183" t="s">
        <v>4</v>
      </c>
      <c r="F7" s="183" t="s">
        <v>27</v>
      </c>
      <c r="G7" s="183"/>
      <c r="H7" s="183"/>
      <c r="I7" s="183"/>
      <c r="J7" s="183"/>
      <c r="K7" s="183"/>
      <c r="L7" s="183"/>
      <c r="M7" s="183"/>
    </row>
    <row r="8" spans="1:13" ht="25.5" customHeight="1">
      <c r="A8" s="183"/>
      <c r="B8" s="183"/>
      <c r="C8" s="183"/>
      <c r="D8" s="183"/>
      <c r="E8" s="183"/>
      <c r="F8" s="183" t="s">
        <v>28</v>
      </c>
      <c r="G8" s="183"/>
      <c r="H8" s="183"/>
      <c r="I8" s="183" t="s">
        <v>29</v>
      </c>
      <c r="J8" s="183"/>
      <c r="K8" s="183"/>
      <c r="L8" s="183"/>
      <c r="M8" s="183"/>
    </row>
    <row r="9" spans="1:13" ht="25.5" customHeight="1">
      <c r="A9" s="183"/>
      <c r="B9" s="183"/>
      <c r="C9" s="183"/>
      <c r="D9" s="183"/>
      <c r="E9" s="183"/>
      <c r="F9" s="183" t="s">
        <v>133</v>
      </c>
      <c r="G9" s="183" t="s">
        <v>130</v>
      </c>
      <c r="H9" s="183"/>
      <c r="I9" s="183"/>
      <c r="J9" s="183"/>
      <c r="K9" s="183"/>
      <c r="L9" s="183"/>
      <c r="M9" s="183"/>
    </row>
    <row r="10" spans="1:13" ht="57" customHeight="1">
      <c r="A10" s="183"/>
      <c r="B10" s="183"/>
      <c r="C10" s="183"/>
      <c r="D10" s="183"/>
      <c r="E10" s="183"/>
      <c r="F10" s="183"/>
      <c r="G10" s="9" t="s">
        <v>131</v>
      </c>
      <c r="H10" s="9" t="s">
        <v>132</v>
      </c>
      <c r="I10" s="183"/>
      <c r="J10" s="183"/>
      <c r="K10" s="183"/>
      <c r="L10" s="183"/>
      <c r="M10" s="183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186">
        <v>12</v>
      </c>
      <c r="M11" s="186"/>
    </row>
    <row r="12" spans="1:13" ht="22.5" customHeight="1">
      <c r="A12" s="22">
        <v>1</v>
      </c>
      <c r="B12" s="114" t="s">
        <v>63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8" customHeight="1">
      <c r="A13" s="115" t="s">
        <v>54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8" customHeight="1">
      <c r="A14" s="117" t="s">
        <v>31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7.25" customHeight="1">
      <c r="A15" s="116" t="s">
        <v>51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60" customHeight="1">
      <c r="A16" s="72" t="s">
        <v>12</v>
      </c>
      <c r="B16" s="73" t="s">
        <v>184</v>
      </c>
      <c r="C16" s="22" t="s">
        <v>55</v>
      </c>
      <c r="D16" s="46">
        <f>D17+D18+D19+D20+D21</f>
        <v>26889.40543</v>
      </c>
      <c r="E16" s="46">
        <f aca="true" t="shared" si="0" ref="E16:J16">E17+E18+E19+E20+E21</f>
        <v>0</v>
      </c>
      <c r="F16" s="46">
        <f t="shared" si="0"/>
        <v>7400</v>
      </c>
      <c r="G16" s="46">
        <f t="shared" si="0"/>
        <v>0</v>
      </c>
      <c r="H16" s="46">
        <f t="shared" si="0"/>
        <v>7400</v>
      </c>
      <c r="I16" s="46">
        <f t="shared" si="0"/>
        <v>19489.405430000003</v>
      </c>
      <c r="J16" s="46">
        <f t="shared" si="0"/>
        <v>0</v>
      </c>
      <c r="K16" s="46"/>
      <c r="L16" s="118" t="s">
        <v>32</v>
      </c>
      <c r="M16" s="119"/>
    </row>
    <row r="17" spans="1:13" ht="90" customHeight="1">
      <c r="A17" s="71" t="s">
        <v>48</v>
      </c>
      <c r="B17" s="48" t="s">
        <v>76</v>
      </c>
      <c r="C17" s="13" t="s">
        <v>55</v>
      </c>
      <c r="D17" s="37">
        <f>F17+I17</f>
        <v>6823.96</v>
      </c>
      <c r="E17" s="37">
        <v>0</v>
      </c>
      <c r="F17" s="38">
        <v>3700</v>
      </c>
      <c r="G17" s="38">
        <v>0</v>
      </c>
      <c r="H17" s="38">
        <v>3700</v>
      </c>
      <c r="I17" s="37">
        <v>3123.96</v>
      </c>
      <c r="J17" s="37">
        <v>0</v>
      </c>
      <c r="K17" s="48" t="s">
        <v>18</v>
      </c>
      <c r="L17" s="144"/>
      <c r="M17" s="145"/>
    </row>
    <row r="18" spans="1:13" ht="60" customHeight="1">
      <c r="A18" s="69" t="s">
        <v>50</v>
      </c>
      <c r="B18" s="48" t="s">
        <v>75</v>
      </c>
      <c r="C18" s="13" t="s">
        <v>55</v>
      </c>
      <c r="D18" s="37">
        <f>I18</f>
        <v>2006.512</v>
      </c>
      <c r="E18" s="37">
        <v>0</v>
      </c>
      <c r="F18" s="38">
        <v>0</v>
      </c>
      <c r="G18" s="38">
        <v>0</v>
      </c>
      <c r="H18" s="38">
        <v>0</v>
      </c>
      <c r="I18" s="37">
        <v>2006.512</v>
      </c>
      <c r="J18" s="37">
        <v>0</v>
      </c>
      <c r="K18" s="48" t="s">
        <v>18</v>
      </c>
      <c r="L18" s="144"/>
      <c r="M18" s="145"/>
    </row>
    <row r="19" spans="1:13" ht="90" customHeight="1">
      <c r="A19" s="69" t="s">
        <v>109</v>
      </c>
      <c r="B19" s="48" t="s">
        <v>88</v>
      </c>
      <c r="C19" s="13" t="s">
        <v>55</v>
      </c>
      <c r="D19" s="37">
        <f>I19</f>
        <v>12683.80934</v>
      </c>
      <c r="E19" s="37">
        <v>0</v>
      </c>
      <c r="F19" s="38">
        <v>0</v>
      </c>
      <c r="G19" s="38">
        <v>0</v>
      </c>
      <c r="H19" s="38">
        <v>0</v>
      </c>
      <c r="I19" s="37">
        <v>12683.80934</v>
      </c>
      <c r="J19" s="37">
        <v>0</v>
      </c>
      <c r="K19" s="48" t="s">
        <v>18</v>
      </c>
      <c r="L19" s="146"/>
      <c r="M19" s="147"/>
    </row>
    <row r="20" spans="1:13" ht="90" customHeight="1">
      <c r="A20" s="69" t="s">
        <v>110</v>
      </c>
      <c r="B20" s="74" t="s">
        <v>77</v>
      </c>
      <c r="C20" s="13" t="s">
        <v>55</v>
      </c>
      <c r="D20" s="37">
        <f>F20+I20</f>
        <v>3544.21058</v>
      </c>
      <c r="E20" s="37">
        <v>0</v>
      </c>
      <c r="F20" s="38">
        <v>3349.47358</v>
      </c>
      <c r="G20" s="38">
        <v>0</v>
      </c>
      <c r="H20" s="38">
        <f>F20</f>
        <v>3349.47358</v>
      </c>
      <c r="I20" s="37">
        <v>194.737</v>
      </c>
      <c r="J20" s="37">
        <v>0</v>
      </c>
      <c r="K20" s="48" t="s">
        <v>18</v>
      </c>
      <c r="L20" s="118" t="s">
        <v>32</v>
      </c>
      <c r="M20" s="119"/>
    </row>
    <row r="21" spans="1:13" ht="90" customHeight="1">
      <c r="A21" s="69" t="s">
        <v>111</v>
      </c>
      <c r="B21" s="9" t="s">
        <v>104</v>
      </c>
      <c r="C21" s="13" t="s">
        <v>55</v>
      </c>
      <c r="D21" s="37">
        <f>I21+F21</f>
        <v>1830.9135099999999</v>
      </c>
      <c r="E21" s="37">
        <v>0</v>
      </c>
      <c r="F21" s="38">
        <v>350.52642</v>
      </c>
      <c r="G21" s="38">
        <v>0</v>
      </c>
      <c r="H21" s="38">
        <f>F21</f>
        <v>350.52642</v>
      </c>
      <c r="I21" s="37">
        <v>1480.38709</v>
      </c>
      <c r="J21" s="37">
        <v>0</v>
      </c>
      <c r="K21" s="48" t="s">
        <v>18</v>
      </c>
      <c r="L21" s="144"/>
      <c r="M21" s="145"/>
    </row>
    <row r="22" spans="1:13" ht="60" customHeight="1">
      <c r="A22" s="69" t="s">
        <v>16</v>
      </c>
      <c r="B22" s="73" t="s">
        <v>177</v>
      </c>
      <c r="C22" s="25" t="s">
        <v>56</v>
      </c>
      <c r="D22" s="41">
        <f>D23+D24+D25+D26+D27</f>
        <v>9567.085579999999</v>
      </c>
      <c r="E22" s="41">
        <f aca="true" t="shared" si="1" ref="E22:J22">E23+E24+E25+E26+E27</f>
        <v>0</v>
      </c>
      <c r="F22" s="41">
        <f>F23+F24+F25+F26+F27</f>
        <v>3000</v>
      </c>
      <c r="G22" s="41">
        <f t="shared" si="1"/>
        <v>0</v>
      </c>
      <c r="H22" s="41">
        <f>H23+H24+H25+H26+H27</f>
        <v>3000</v>
      </c>
      <c r="I22" s="41">
        <f>I23+I24+I25+I26+I27</f>
        <v>6567.08558</v>
      </c>
      <c r="J22" s="41">
        <f t="shared" si="1"/>
        <v>0</v>
      </c>
      <c r="K22" s="48"/>
      <c r="L22" s="144"/>
      <c r="M22" s="145"/>
    </row>
    <row r="23" spans="1:13" ht="90" customHeight="1">
      <c r="A23" s="69" t="s">
        <v>178</v>
      </c>
      <c r="B23" s="48" t="s">
        <v>153</v>
      </c>
      <c r="C23" s="13" t="s">
        <v>56</v>
      </c>
      <c r="D23" s="37">
        <f>I23</f>
        <v>1749.60071</v>
      </c>
      <c r="E23" s="37">
        <v>0</v>
      </c>
      <c r="F23" s="38">
        <v>0</v>
      </c>
      <c r="G23" s="38">
        <v>0</v>
      </c>
      <c r="H23" s="38">
        <v>0</v>
      </c>
      <c r="I23" s="37">
        <v>1749.60071</v>
      </c>
      <c r="J23" s="37">
        <v>0</v>
      </c>
      <c r="K23" s="48" t="s">
        <v>18</v>
      </c>
      <c r="L23" s="144"/>
      <c r="M23" s="145"/>
    </row>
    <row r="24" spans="1:13" ht="99.75" customHeight="1">
      <c r="A24" s="69" t="s">
        <v>138</v>
      </c>
      <c r="B24" s="48" t="s">
        <v>142</v>
      </c>
      <c r="C24" s="13" t="s">
        <v>56</v>
      </c>
      <c r="D24" s="37">
        <f>I24</f>
        <v>2755.477</v>
      </c>
      <c r="E24" s="37">
        <v>0</v>
      </c>
      <c r="F24" s="38">
        <v>0</v>
      </c>
      <c r="G24" s="38">
        <v>0</v>
      </c>
      <c r="H24" s="38">
        <v>0</v>
      </c>
      <c r="I24" s="37">
        <v>2755.477</v>
      </c>
      <c r="J24" s="37">
        <v>0</v>
      </c>
      <c r="K24" s="48" t="s">
        <v>18</v>
      </c>
      <c r="L24" s="144"/>
      <c r="M24" s="145"/>
    </row>
    <row r="25" spans="1:13" ht="90" customHeight="1">
      <c r="A25" s="69" t="s">
        <v>139</v>
      </c>
      <c r="B25" s="48" t="s">
        <v>129</v>
      </c>
      <c r="C25" s="13" t="s">
        <v>56</v>
      </c>
      <c r="D25" s="37">
        <f>F25+I25</f>
        <v>3107.066</v>
      </c>
      <c r="E25" s="37">
        <v>0</v>
      </c>
      <c r="F25" s="38">
        <v>1838.14025</v>
      </c>
      <c r="G25" s="38">
        <v>0</v>
      </c>
      <c r="H25" s="38">
        <f>F25</f>
        <v>1838.14025</v>
      </c>
      <c r="I25" s="37">
        <v>1268.92575</v>
      </c>
      <c r="J25" s="37">
        <v>0</v>
      </c>
      <c r="K25" s="48" t="s">
        <v>18</v>
      </c>
      <c r="L25" s="144"/>
      <c r="M25" s="145"/>
    </row>
    <row r="26" spans="1:13" ht="90" customHeight="1">
      <c r="A26" s="69" t="s">
        <v>140</v>
      </c>
      <c r="B26" s="48" t="s">
        <v>154</v>
      </c>
      <c r="C26" s="13" t="s">
        <v>56</v>
      </c>
      <c r="D26" s="37">
        <f>F26+I26</f>
        <v>1954.94187</v>
      </c>
      <c r="E26" s="37">
        <v>0</v>
      </c>
      <c r="F26" s="38">
        <f>H26</f>
        <v>1161.85975</v>
      </c>
      <c r="G26" s="38">
        <v>0</v>
      </c>
      <c r="H26" s="38">
        <v>1161.85975</v>
      </c>
      <c r="I26" s="37">
        <v>793.08212</v>
      </c>
      <c r="J26" s="37">
        <v>0</v>
      </c>
      <c r="K26" s="48" t="s">
        <v>18</v>
      </c>
      <c r="L26" s="144"/>
      <c r="M26" s="145"/>
    </row>
    <row r="27" spans="1:13" ht="99.75" customHeight="1">
      <c r="A27" s="69" t="s">
        <v>141</v>
      </c>
      <c r="B27" s="48" t="s">
        <v>128</v>
      </c>
      <c r="C27" s="13" t="s">
        <v>56</v>
      </c>
      <c r="D27" s="37">
        <f>F27+I27</f>
        <v>0</v>
      </c>
      <c r="E27" s="37">
        <v>0</v>
      </c>
      <c r="F27" s="38">
        <v>0</v>
      </c>
      <c r="G27" s="38">
        <v>0</v>
      </c>
      <c r="H27" s="38">
        <v>0</v>
      </c>
      <c r="I27" s="37">
        <v>0</v>
      </c>
      <c r="J27" s="37">
        <v>0</v>
      </c>
      <c r="K27" s="48" t="s">
        <v>18</v>
      </c>
      <c r="L27" s="144"/>
      <c r="M27" s="145"/>
    </row>
    <row r="28" spans="1:13" ht="60" customHeight="1">
      <c r="A28" s="77" t="s">
        <v>19</v>
      </c>
      <c r="B28" s="78" t="s">
        <v>177</v>
      </c>
      <c r="C28" s="79" t="s">
        <v>57</v>
      </c>
      <c r="D28" s="80">
        <f>D29+D30+D31</f>
        <v>3619.8</v>
      </c>
      <c r="E28" s="80">
        <f>E29+E39+E30+E31</f>
        <v>0</v>
      </c>
      <c r="F28" s="80">
        <v>0</v>
      </c>
      <c r="G28" s="80">
        <v>0</v>
      </c>
      <c r="H28" s="80">
        <f>H29+H39+H30+H31</f>
        <v>0</v>
      </c>
      <c r="I28" s="80">
        <f>I29+I30+I31</f>
        <v>3619.8</v>
      </c>
      <c r="J28" s="80">
        <f>J29+J39+J30+J31</f>
        <v>0</v>
      </c>
      <c r="K28" s="81"/>
      <c r="L28" s="144" t="s">
        <v>32</v>
      </c>
      <c r="M28" s="145"/>
    </row>
    <row r="29" spans="1:13" ht="87.75" customHeight="1">
      <c r="A29" s="77" t="s">
        <v>179</v>
      </c>
      <c r="B29" s="93" t="s">
        <v>241</v>
      </c>
      <c r="C29" s="82" t="s">
        <v>57</v>
      </c>
      <c r="D29" s="83">
        <f>I29+H29</f>
        <v>450</v>
      </c>
      <c r="E29" s="83">
        <v>0</v>
      </c>
      <c r="F29" s="84">
        <f>G29+H29</f>
        <v>0</v>
      </c>
      <c r="G29" s="84">
        <v>0</v>
      </c>
      <c r="H29" s="84">
        <v>0</v>
      </c>
      <c r="I29" s="83">
        <v>450</v>
      </c>
      <c r="J29" s="83">
        <v>0</v>
      </c>
      <c r="K29" s="81" t="s">
        <v>18</v>
      </c>
      <c r="L29" s="144"/>
      <c r="M29" s="145"/>
    </row>
    <row r="30" spans="1:13" ht="99.75" customHeight="1">
      <c r="A30" s="77" t="s">
        <v>180</v>
      </c>
      <c r="B30" s="81" t="s">
        <v>128</v>
      </c>
      <c r="C30" s="82" t="s">
        <v>57</v>
      </c>
      <c r="D30" s="83">
        <f>F30+I30</f>
        <v>400</v>
      </c>
      <c r="E30" s="83">
        <v>0</v>
      </c>
      <c r="F30" s="84">
        <v>0</v>
      </c>
      <c r="G30" s="84">
        <v>0</v>
      </c>
      <c r="H30" s="84">
        <v>0</v>
      </c>
      <c r="I30" s="83">
        <v>400</v>
      </c>
      <c r="J30" s="83">
        <v>0</v>
      </c>
      <c r="K30" s="81" t="s">
        <v>18</v>
      </c>
      <c r="L30" s="144"/>
      <c r="M30" s="145"/>
    </row>
    <row r="31" spans="1:13" ht="99.75" customHeight="1">
      <c r="A31" s="77" t="s">
        <v>216</v>
      </c>
      <c r="B31" s="93" t="s">
        <v>247</v>
      </c>
      <c r="C31" s="82" t="s">
        <v>57</v>
      </c>
      <c r="D31" s="83">
        <f>F31+I31</f>
        <v>2769.8</v>
      </c>
      <c r="E31" s="83">
        <v>0</v>
      </c>
      <c r="F31" s="84">
        <v>0</v>
      </c>
      <c r="G31" s="84">
        <v>0</v>
      </c>
      <c r="H31" s="84">
        <v>0</v>
      </c>
      <c r="I31" s="83">
        <v>2769.8</v>
      </c>
      <c r="J31" s="83">
        <v>0</v>
      </c>
      <c r="K31" s="81" t="s">
        <v>18</v>
      </c>
      <c r="L31" s="144"/>
      <c r="M31" s="145"/>
    </row>
    <row r="32" spans="1:13" ht="60" customHeight="1">
      <c r="A32" s="69" t="s">
        <v>20</v>
      </c>
      <c r="B32" s="73" t="s">
        <v>177</v>
      </c>
      <c r="C32" s="22" t="s">
        <v>122</v>
      </c>
      <c r="D32" s="41">
        <f>D33</f>
        <v>0</v>
      </c>
      <c r="E32" s="41">
        <f aca="true" t="shared" si="2" ref="E32:J32">E33</f>
        <v>0</v>
      </c>
      <c r="F32" s="41">
        <f t="shared" si="2"/>
        <v>0</v>
      </c>
      <c r="G32" s="41">
        <f t="shared" si="2"/>
        <v>0</v>
      </c>
      <c r="H32" s="41">
        <f t="shared" si="2"/>
        <v>0</v>
      </c>
      <c r="I32" s="41">
        <f t="shared" si="2"/>
        <v>0</v>
      </c>
      <c r="J32" s="41">
        <f t="shared" si="2"/>
        <v>0</v>
      </c>
      <c r="K32" s="48"/>
      <c r="L32" s="144"/>
      <c r="M32" s="145"/>
    </row>
    <row r="33" spans="1:13" ht="60" customHeight="1">
      <c r="A33" s="69" t="s">
        <v>181</v>
      </c>
      <c r="B33" s="48" t="s">
        <v>127</v>
      </c>
      <c r="C33" s="9" t="s">
        <v>122</v>
      </c>
      <c r="D33" s="37">
        <f>I33</f>
        <v>0</v>
      </c>
      <c r="E33" s="37">
        <v>0</v>
      </c>
      <c r="F33" s="38">
        <v>0</v>
      </c>
      <c r="G33" s="38">
        <v>0</v>
      </c>
      <c r="H33" s="38">
        <v>0</v>
      </c>
      <c r="I33" s="37">
        <v>0</v>
      </c>
      <c r="J33" s="37">
        <v>0</v>
      </c>
      <c r="K33" s="48"/>
      <c r="L33" s="144"/>
      <c r="M33" s="145"/>
    </row>
    <row r="34" spans="1:13" ht="60" customHeight="1">
      <c r="A34" s="69" t="s">
        <v>49</v>
      </c>
      <c r="B34" s="73" t="s">
        <v>177</v>
      </c>
      <c r="C34" s="22" t="s">
        <v>136</v>
      </c>
      <c r="D34" s="41">
        <f>D35</f>
        <v>0</v>
      </c>
      <c r="E34" s="41">
        <f aca="true" t="shared" si="3" ref="E34:J34">E35</f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>I35</f>
        <v>0</v>
      </c>
      <c r="J34" s="41">
        <f t="shared" si="3"/>
        <v>0</v>
      </c>
      <c r="K34" s="48"/>
      <c r="L34" s="144"/>
      <c r="M34" s="145"/>
    </row>
    <row r="35" spans="1:13" ht="63.75" customHeight="1">
      <c r="A35" s="69" t="s">
        <v>182</v>
      </c>
      <c r="B35" s="48" t="s">
        <v>127</v>
      </c>
      <c r="C35" s="9" t="s">
        <v>136</v>
      </c>
      <c r="D35" s="37">
        <f>I35</f>
        <v>0</v>
      </c>
      <c r="E35" s="37">
        <v>0</v>
      </c>
      <c r="F35" s="38">
        <v>0</v>
      </c>
      <c r="G35" s="38">
        <v>0</v>
      </c>
      <c r="H35" s="38">
        <v>0</v>
      </c>
      <c r="I35" s="37">
        <v>0</v>
      </c>
      <c r="J35" s="37">
        <v>0</v>
      </c>
      <c r="K35" s="48"/>
      <c r="L35" s="146"/>
      <c r="M35" s="147"/>
    </row>
    <row r="36" spans="1:13" ht="30" customHeight="1">
      <c r="A36" s="101" t="s">
        <v>64</v>
      </c>
      <c r="B36" s="138" t="s">
        <v>266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20.25" customHeight="1">
      <c r="A37" s="133" t="s">
        <v>267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21.75" customHeight="1">
      <c r="A38" s="133" t="s">
        <v>268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</row>
    <row r="39" spans="1:13" ht="104.25" customHeight="1">
      <c r="A39" s="77" t="s">
        <v>67</v>
      </c>
      <c r="B39" s="94" t="s">
        <v>242</v>
      </c>
      <c r="C39" s="81" t="s">
        <v>57</v>
      </c>
      <c r="D39" s="83">
        <f>F39+I39</f>
        <v>8000</v>
      </c>
      <c r="E39" s="83">
        <v>0</v>
      </c>
      <c r="F39" s="84">
        <f>G39+H39</f>
        <v>6000</v>
      </c>
      <c r="G39" s="84">
        <v>6000</v>
      </c>
      <c r="H39" s="84">
        <v>0</v>
      </c>
      <c r="I39" s="83">
        <v>2000</v>
      </c>
      <c r="J39" s="83">
        <v>0</v>
      </c>
      <c r="K39" s="81" t="s">
        <v>18</v>
      </c>
      <c r="L39" s="142" t="s">
        <v>32</v>
      </c>
      <c r="M39" s="143"/>
    </row>
    <row r="40" spans="1:13" ht="24.75" customHeight="1">
      <c r="A40" s="106"/>
      <c r="B40" s="106" t="s">
        <v>11</v>
      </c>
      <c r="C40" s="13" t="s">
        <v>55</v>
      </c>
      <c r="D40" s="41">
        <f>D16</f>
        <v>26889.40543</v>
      </c>
      <c r="E40" s="41">
        <v>0</v>
      </c>
      <c r="F40" s="41">
        <f>F16</f>
        <v>7400</v>
      </c>
      <c r="G40" s="41">
        <v>0</v>
      </c>
      <c r="H40" s="41">
        <f>H16</f>
        <v>7400</v>
      </c>
      <c r="I40" s="41">
        <f>I16</f>
        <v>19489.405430000003</v>
      </c>
      <c r="J40" s="41">
        <v>0</v>
      </c>
      <c r="K40" s="132" t="s">
        <v>14</v>
      </c>
      <c r="L40" s="107"/>
      <c r="M40" s="107"/>
    </row>
    <row r="41" spans="1:13" ht="24.75" customHeight="1">
      <c r="A41" s="106"/>
      <c r="B41" s="106"/>
      <c r="C41" s="13" t="s">
        <v>56</v>
      </c>
      <c r="D41" s="41">
        <f>D22</f>
        <v>9567.085579999999</v>
      </c>
      <c r="E41" s="41">
        <f aca="true" t="shared" si="4" ref="E41:J41">E22</f>
        <v>0</v>
      </c>
      <c r="F41" s="41">
        <f t="shared" si="4"/>
        <v>3000</v>
      </c>
      <c r="G41" s="41">
        <f t="shared" si="4"/>
        <v>0</v>
      </c>
      <c r="H41" s="41">
        <f t="shared" si="4"/>
        <v>3000</v>
      </c>
      <c r="I41" s="41">
        <f t="shared" si="4"/>
        <v>6567.08558</v>
      </c>
      <c r="J41" s="41">
        <f t="shared" si="4"/>
        <v>0</v>
      </c>
      <c r="K41" s="132"/>
      <c r="L41" s="107"/>
      <c r="M41" s="107"/>
    </row>
    <row r="42" spans="1:13" ht="24.75" customHeight="1">
      <c r="A42" s="106"/>
      <c r="B42" s="106"/>
      <c r="C42" s="81" t="s">
        <v>57</v>
      </c>
      <c r="D42" s="80">
        <f>D28+D39</f>
        <v>11619.8</v>
      </c>
      <c r="E42" s="80">
        <f>E28</f>
        <v>0</v>
      </c>
      <c r="F42" s="80">
        <f>F39</f>
        <v>6000</v>
      </c>
      <c r="G42" s="80">
        <f>G39</f>
        <v>6000</v>
      </c>
      <c r="H42" s="80">
        <f>H39</f>
        <v>0</v>
      </c>
      <c r="I42" s="80">
        <f>I28+I39</f>
        <v>5619.8</v>
      </c>
      <c r="J42" s="80">
        <v>0</v>
      </c>
      <c r="K42" s="132"/>
      <c r="L42" s="107"/>
      <c r="M42" s="107"/>
    </row>
    <row r="43" spans="1:13" ht="24.75" customHeight="1">
      <c r="A43" s="106"/>
      <c r="B43" s="106"/>
      <c r="C43" s="9" t="s">
        <v>122</v>
      </c>
      <c r="D43" s="41">
        <f>D32</f>
        <v>0</v>
      </c>
      <c r="E43" s="41">
        <f aca="true" t="shared" si="5" ref="E43:J43">E32</f>
        <v>0</v>
      </c>
      <c r="F43" s="41">
        <f t="shared" si="5"/>
        <v>0</v>
      </c>
      <c r="G43" s="41">
        <f t="shared" si="5"/>
        <v>0</v>
      </c>
      <c r="H43" s="41">
        <f t="shared" si="5"/>
        <v>0</v>
      </c>
      <c r="I43" s="41">
        <f t="shared" si="5"/>
        <v>0</v>
      </c>
      <c r="J43" s="41">
        <f t="shared" si="5"/>
        <v>0</v>
      </c>
      <c r="K43" s="132"/>
      <c r="L43" s="107"/>
      <c r="M43" s="107"/>
    </row>
    <row r="44" spans="1:13" ht="24.75" customHeight="1">
      <c r="A44" s="106"/>
      <c r="B44" s="106"/>
      <c r="C44" s="9" t="s">
        <v>136</v>
      </c>
      <c r="D44" s="41">
        <f>D34</f>
        <v>0</v>
      </c>
      <c r="E44" s="41">
        <f aca="true" t="shared" si="6" ref="E44:J44">E34</f>
        <v>0</v>
      </c>
      <c r="F44" s="41">
        <f t="shared" si="6"/>
        <v>0</v>
      </c>
      <c r="G44" s="41">
        <f t="shared" si="6"/>
        <v>0</v>
      </c>
      <c r="H44" s="41">
        <f t="shared" si="6"/>
        <v>0</v>
      </c>
      <c r="I44" s="41">
        <f t="shared" si="6"/>
        <v>0</v>
      </c>
      <c r="J44" s="41">
        <f t="shared" si="6"/>
        <v>0</v>
      </c>
      <c r="K44" s="132"/>
      <c r="L44" s="107"/>
      <c r="M44" s="107"/>
    </row>
    <row r="45" spans="1:13" ht="24.75" customHeight="1">
      <c r="A45" s="106"/>
      <c r="B45" s="106"/>
      <c r="C45" s="25" t="s">
        <v>183</v>
      </c>
      <c r="D45" s="41">
        <f>D40+D41+D42+D43+D44</f>
        <v>48076.29101</v>
      </c>
      <c r="E45" s="41">
        <f aca="true" t="shared" si="7" ref="E45:J45">E40+E41+E42+E43+E44</f>
        <v>0</v>
      </c>
      <c r="F45" s="41">
        <f>F40+F41+F42+F43+F44</f>
        <v>16400</v>
      </c>
      <c r="G45" s="41">
        <f t="shared" si="7"/>
        <v>6000</v>
      </c>
      <c r="H45" s="41">
        <f>H40+H41+H42+H43+H44</f>
        <v>10400</v>
      </c>
      <c r="I45" s="41">
        <f>I40+I41+I42+I43+I44</f>
        <v>31676.29101</v>
      </c>
      <c r="J45" s="41">
        <f t="shared" si="7"/>
        <v>0</v>
      </c>
      <c r="K45" s="132"/>
      <c r="L45" s="107"/>
      <c r="M45" s="107"/>
    </row>
    <row r="46" spans="1:13" ht="18" customHeight="1">
      <c r="A46" s="23"/>
      <c r="B46" s="26"/>
      <c r="C46" s="33"/>
      <c r="D46" s="28"/>
      <c r="E46" s="28"/>
      <c r="F46" s="28"/>
      <c r="G46" s="28"/>
      <c r="H46" s="28"/>
      <c r="I46" s="28"/>
      <c r="J46" s="34"/>
      <c r="K46" s="23"/>
      <c r="L46" s="24"/>
      <c r="M46" s="24"/>
    </row>
    <row r="47" spans="2:9" ht="27" customHeight="1">
      <c r="B47" s="35"/>
      <c r="C47" s="35"/>
      <c r="D47" s="35"/>
      <c r="G47" s="137"/>
      <c r="H47" s="137"/>
      <c r="I47" s="137"/>
    </row>
    <row r="48" ht="15">
      <c r="B48" s="2"/>
    </row>
    <row r="49" spans="2:9" ht="31.5" customHeight="1">
      <c r="B49" s="2"/>
      <c r="G49" s="137"/>
      <c r="H49" s="137"/>
      <c r="I49" s="137"/>
    </row>
    <row r="50" ht="15">
      <c r="B50" s="2"/>
    </row>
    <row r="51" spans="2:9" ht="24.75" customHeight="1">
      <c r="B51" s="2"/>
      <c r="G51" s="137"/>
      <c r="H51" s="137"/>
      <c r="I51" s="137"/>
    </row>
    <row r="52" ht="15">
      <c r="B52" s="2"/>
    </row>
    <row r="53" spans="2:9" ht="30" customHeight="1">
      <c r="B53" s="2"/>
      <c r="G53" s="137"/>
      <c r="H53" s="137"/>
      <c r="I53" s="137"/>
    </row>
    <row r="54" ht="15">
      <c r="B54" s="2"/>
    </row>
    <row r="55" spans="2:11" ht="24" customHeight="1">
      <c r="B55" s="18"/>
      <c r="C55" s="18"/>
      <c r="D55" s="18"/>
      <c r="E55" s="18"/>
      <c r="F55" s="18"/>
      <c r="G55" s="136"/>
      <c r="H55" s="136"/>
      <c r="I55" s="136"/>
      <c r="J55" s="18"/>
      <c r="K55" s="18"/>
    </row>
  </sheetData>
  <sheetProtection/>
  <mergeCells count="40">
    <mergeCell ref="L11:M11"/>
    <mergeCell ref="F8:H8"/>
    <mergeCell ref="G9:H9"/>
    <mergeCell ref="F9:F10"/>
    <mergeCell ref="I8:I10"/>
    <mergeCell ref="J6:J10"/>
    <mergeCell ref="E2:M2"/>
    <mergeCell ref="F7:I7"/>
    <mergeCell ref="K6:K10"/>
    <mergeCell ref="L6:M10"/>
    <mergeCell ref="A1:M1"/>
    <mergeCell ref="E6:I6"/>
    <mergeCell ref="K3:M3"/>
    <mergeCell ref="A2:D2"/>
    <mergeCell ref="A4:M4"/>
    <mergeCell ref="A6:A10"/>
    <mergeCell ref="B6:B10"/>
    <mergeCell ref="C6:C10"/>
    <mergeCell ref="D6:D10"/>
    <mergeCell ref="E7:E10"/>
    <mergeCell ref="K40:K45"/>
    <mergeCell ref="B12:M12"/>
    <mergeCell ref="A13:M13"/>
    <mergeCell ref="A15:M15"/>
    <mergeCell ref="A14:M14"/>
    <mergeCell ref="L16:M19"/>
    <mergeCell ref="A40:A45"/>
    <mergeCell ref="B40:B45"/>
    <mergeCell ref="L40:M45"/>
    <mergeCell ref="L20:M27"/>
    <mergeCell ref="G55:I55"/>
    <mergeCell ref="G47:I47"/>
    <mergeCell ref="G49:I49"/>
    <mergeCell ref="G51:I51"/>
    <mergeCell ref="G53:I53"/>
    <mergeCell ref="L39:M39"/>
    <mergeCell ref="L28:M35"/>
    <mergeCell ref="B36:M36"/>
    <mergeCell ref="A37:M37"/>
    <mergeCell ref="A38:M38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3" manualBreakCount="3">
    <brk id="19" max="12" man="1"/>
    <brk id="27" max="12" man="1"/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view="pageBreakPreview" zoomScale="75" zoomScaleSheetLayoutView="75" workbookViewId="0" topLeftCell="A1">
      <selection activeCell="N31" sqref="N31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ht="15">
      <c r="A1" s="10" t="s">
        <v>33</v>
      </c>
    </row>
    <row r="2" spans="1:13" ht="21" customHeight="1">
      <c r="A2" s="182" t="s">
        <v>214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75"/>
    </row>
    <row r="3" spans="1:13" ht="15.75" customHeight="1">
      <c r="A3" s="164" t="s">
        <v>135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5"/>
    </row>
    <row r="4" spans="1:12" ht="15">
      <c r="A4" s="10"/>
      <c r="J4" s="164" t="s">
        <v>299</v>
      </c>
      <c r="K4" s="164"/>
      <c r="L4" s="164"/>
    </row>
    <row r="5" spans="1:12" ht="33" customHeight="1">
      <c r="A5" s="210" t="s">
        <v>118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18.75" customHeight="1">
      <c r="A7" s="183" t="s">
        <v>0</v>
      </c>
      <c r="B7" s="183" t="s">
        <v>34</v>
      </c>
      <c r="C7" s="183" t="s">
        <v>22</v>
      </c>
      <c r="D7" s="183" t="s">
        <v>23</v>
      </c>
      <c r="E7" s="183" t="s">
        <v>35</v>
      </c>
      <c r="F7" s="183"/>
      <c r="G7" s="183"/>
      <c r="H7" s="183"/>
      <c r="I7" s="183"/>
      <c r="J7" s="183" t="s">
        <v>36</v>
      </c>
      <c r="K7" s="183" t="s">
        <v>37</v>
      </c>
      <c r="L7" s="183" t="s">
        <v>38</v>
      </c>
    </row>
    <row r="8" spans="1:12" ht="18" customHeight="1">
      <c r="A8" s="183"/>
      <c r="B8" s="183"/>
      <c r="C8" s="183"/>
      <c r="D8" s="183"/>
      <c r="E8" s="183" t="s">
        <v>39</v>
      </c>
      <c r="F8" s="183" t="s">
        <v>27</v>
      </c>
      <c r="G8" s="183"/>
      <c r="H8" s="183"/>
      <c r="I8" s="183"/>
      <c r="J8" s="183"/>
      <c r="K8" s="183"/>
      <c r="L8" s="183"/>
    </row>
    <row r="9" spans="1:12" ht="27" customHeight="1">
      <c r="A9" s="183"/>
      <c r="B9" s="183"/>
      <c r="C9" s="183"/>
      <c r="D9" s="183"/>
      <c r="E9" s="183"/>
      <c r="F9" s="183" t="s">
        <v>40</v>
      </c>
      <c r="G9" s="183"/>
      <c r="H9" s="183"/>
      <c r="I9" s="183" t="s">
        <v>7</v>
      </c>
      <c r="J9" s="183"/>
      <c r="K9" s="183"/>
      <c r="L9" s="183"/>
    </row>
    <row r="10" spans="1:12" ht="18.75" customHeight="1">
      <c r="A10" s="183"/>
      <c r="B10" s="183"/>
      <c r="C10" s="183"/>
      <c r="D10" s="183"/>
      <c r="E10" s="183"/>
      <c r="F10" s="183" t="s">
        <v>133</v>
      </c>
      <c r="G10" s="183" t="s">
        <v>130</v>
      </c>
      <c r="H10" s="183"/>
      <c r="I10" s="183"/>
      <c r="J10" s="183"/>
      <c r="K10" s="183"/>
      <c r="L10" s="183"/>
    </row>
    <row r="11" spans="1:12" ht="40.5" customHeight="1">
      <c r="A11" s="183"/>
      <c r="B11" s="183"/>
      <c r="C11" s="183"/>
      <c r="D11" s="183"/>
      <c r="E11" s="183"/>
      <c r="F11" s="183"/>
      <c r="G11" s="9" t="s">
        <v>131</v>
      </c>
      <c r="H11" s="9" t="s">
        <v>132</v>
      </c>
      <c r="I11" s="183"/>
      <c r="J11" s="183"/>
      <c r="K11" s="183"/>
      <c r="L11" s="183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21" customHeight="1">
      <c r="A13" s="27">
        <v>1</v>
      </c>
      <c r="B13" s="216" t="s">
        <v>72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21.75" customHeight="1">
      <c r="A14" s="117" t="s">
        <v>73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2.75">
      <c r="A15" s="117" t="s">
        <v>74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11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20.25" customHeight="1">
      <c r="A17" s="116" t="s">
        <v>51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3" ht="19.5" customHeight="1">
      <c r="A18" s="194" t="s">
        <v>12</v>
      </c>
      <c r="B18" s="187" t="s">
        <v>42</v>
      </c>
      <c r="C18" s="13" t="s">
        <v>55</v>
      </c>
      <c r="D18" s="37">
        <f>I18</f>
        <v>1087.928</v>
      </c>
      <c r="E18" s="37">
        <v>0</v>
      </c>
      <c r="F18" s="37">
        <v>0</v>
      </c>
      <c r="G18" s="37">
        <v>0</v>
      </c>
      <c r="H18" s="37">
        <v>0</v>
      </c>
      <c r="I18" s="37">
        <v>1087.928</v>
      </c>
      <c r="J18" s="57">
        <v>0</v>
      </c>
      <c r="K18" s="190" t="s">
        <v>15</v>
      </c>
      <c r="L18" s="187" t="s">
        <v>41</v>
      </c>
      <c r="M18" s="11"/>
    </row>
    <row r="19" spans="1:13" ht="19.5" customHeight="1">
      <c r="A19" s="195"/>
      <c r="B19" s="188"/>
      <c r="C19" s="9" t="s">
        <v>56</v>
      </c>
      <c r="D19" s="37">
        <f>I19</f>
        <v>1087.445</v>
      </c>
      <c r="E19" s="37">
        <v>0</v>
      </c>
      <c r="F19" s="37">
        <v>0</v>
      </c>
      <c r="G19" s="37">
        <v>0</v>
      </c>
      <c r="H19" s="37">
        <v>0</v>
      </c>
      <c r="I19" s="37">
        <v>1087.445</v>
      </c>
      <c r="J19" s="57">
        <v>0</v>
      </c>
      <c r="K19" s="191"/>
      <c r="L19" s="188"/>
      <c r="M19" s="11"/>
    </row>
    <row r="20" spans="1:13" ht="19.5" customHeight="1">
      <c r="A20" s="195"/>
      <c r="B20" s="188"/>
      <c r="C20" s="81" t="s">
        <v>57</v>
      </c>
      <c r="D20" s="83">
        <f>I20</f>
        <v>1130.876</v>
      </c>
      <c r="E20" s="83">
        <v>0</v>
      </c>
      <c r="F20" s="83">
        <v>0</v>
      </c>
      <c r="G20" s="83">
        <v>0</v>
      </c>
      <c r="H20" s="83">
        <v>0</v>
      </c>
      <c r="I20" s="83">
        <v>1130.876</v>
      </c>
      <c r="J20" s="83">
        <v>0</v>
      </c>
      <c r="K20" s="191"/>
      <c r="L20" s="188"/>
      <c r="M20" s="11"/>
    </row>
    <row r="21" spans="1:13" ht="19.5" customHeight="1">
      <c r="A21" s="195"/>
      <c r="B21" s="188"/>
      <c r="C21" s="9" t="s">
        <v>122</v>
      </c>
      <c r="D21" s="37">
        <f>I21</f>
        <v>1250</v>
      </c>
      <c r="E21" s="37">
        <v>0</v>
      </c>
      <c r="F21" s="37">
        <v>0</v>
      </c>
      <c r="G21" s="37">
        <v>0</v>
      </c>
      <c r="H21" s="37">
        <v>0</v>
      </c>
      <c r="I21" s="37">
        <v>1250</v>
      </c>
      <c r="J21" s="57">
        <v>0</v>
      </c>
      <c r="K21" s="191"/>
      <c r="L21" s="188"/>
      <c r="M21" s="11"/>
    </row>
    <row r="22" spans="1:13" ht="19.5" customHeight="1">
      <c r="A22" s="196"/>
      <c r="B22" s="189"/>
      <c r="C22" s="9" t="s">
        <v>136</v>
      </c>
      <c r="D22" s="37">
        <f>I22</f>
        <v>1250</v>
      </c>
      <c r="E22" s="37">
        <v>0</v>
      </c>
      <c r="F22" s="37">
        <v>0</v>
      </c>
      <c r="G22" s="37">
        <v>0</v>
      </c>
      <c r="H22" s="37">
        <v>0</v>
      </c>
      <c r="I22" s="37">
        <v>1250</v>
      </c>
      <c r="J22" s="57">
        <v>0</v>
      </c>
      <c r="K22" s="192"/>
      <c r="L22" s="188"/>
      <c r="M22" s="11"/>
    </row>
    <row r="23" spans="1:13" ht="19.5" customHeight="1">
      <c r="A23" s="194" t="s">
        <v>16</v>
      </c>
      <c r="B23" s="187" t="s">
        <v>43</v>
      </c>
      <c r="C23" s="13" t="s">
        <v>55</v>
      </c>
      <c r="D23" s="37">
        <f>E23+I23</f>
        <v>120.6</v>
      </c>
      <c r="E23" s="37">
        <v>120.6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90" t="s">
        <v>15</v>
      </c>
      <c r="L23" s="188"/>
      <c r="M23" s="11"/>
    </row>
    <row r="24" spans="1:13" ht="19.5" customHeight="1">
      <c r="A24" s="195"/>
      <c r="B24" s="188"/>
      <c r="C24" s="9" t="s">
        <v>56</v>
      </c>
      <c r="D24" s="37">
        <f>E24+I24</f>
        <v>120.6</v>
      </c>
      <c r="E24" s="37">
        <v>120.6</v>
      </c>
      <c r="F24" s="37">
        <v>0</v>
      </c>
      <c r="G24" s="37">
        <v>0</v>
      </c>
      <c r="H24" s="37">
        <v>0</v>
      </c>
      <c r="I24" s="37">
        <v>0</v>
      </c>
      <c r="J24" s="57">
        <v>0</v>
      </c>
      <c r="K24" s="191"/>
      <c r="L24" s="188"/>
      <c r="M24" s="11"/>
    </row>
    <row r="25" spans="1:13" ht="19.5" customHeight="1">
      <c r="A25" s="195"/>
      <c r="B25" s="188"/>
      <c r="C25" s="81" t="s">
        <v>57</v>
      </c>
      <c r="D25" s="85">
        <f>E25+I25</f>
        <v>123.3</v>
      </c>
      <c r="E25" s="85">
        <v>123.3</v>
      </c>
      <c r="F25" s="83">
        <v>0</v>
      </c>
      <c r="G25" s="83">
        <v>0</v>
      </c>
      <c r="H25" s="83">
        <v>0</v>
      </c>
      <c r="I25" s="85">
        <v>0</v>
      </c>
      <c r="J25" s="85">
        <v>0</v>
      </c>
      <c r="K25" s="191"/>
      <c r="L25" s="188"/>
      <c r="M25" s="12"/>
    </row>
    <row r="26" spans="1:13" ht="19.5" customHeight="1">
      <c r="A26" s="195"/>
      <c r="B26" s="188"/>
      <c r="C26" s="9" t="s">
        <v>122</v>
      </c>
      <c r="D26" s="39">
        <f>E26</f>
        <v>123.3</v>
      </c>
      <c r="E26" s="39">
        <v>123.3</v>
      </c>
      <c r="F26" s="37">
        <v>0</v>
      </c>
      <c r="G26" s="37">
        <v>0</v>
      </c>
      <c r="H26" s="37">
        <v>0</v>
      </c>
      <c r="I26" s="39">
        <v>0</v>
      </c>
      <c r="J26" s="39">
        <v>0</v>
      </c>
      <c r="K26" s="191"/>
      <c r="L26" s="188"/>
      <c r="M26" s="12"/>
    </row>
    <row r="27" spans="1:13" ht="19.5" customHeight="1">
      <c r="A27" s="196"/>
      <c r="B27" s="189"/>
      <c r="C27" s="9" t="s">
        <v>136</v>
      </c>
      <c r="D27" s="39">
        <f>E27</f>
        <v>123.3</v>
      </c>
      <c r="E27" s="39">
        <v>123.3</v>
      </c>
      <c r="F27" s="37">
        <v>0</v>
      </c>
      <c r="G27" s="37">
        <v>0</v>
      </c>
      <c r="H27" s="37">
        <v>0</v>
      </c>
      <c r="I27" s="39">
        <v>0</v>
      </c>
      <c r="J27" s="39">
        <v>0</v>
      </c>
      <c r="K27" s="192"/>
      <c r="L27" s="188"/>
      <c r="M27" s="12"/>
    </row>
    <row r="28" spans="1:14" ht="19.5" customHeight="1">
      <c r="A28" s="194" t="s">
        <v>19</v>
      </c>
      <c r="B28" s="187" t="s">
        <v>121</v>
      </c>
      <c r="C28" s="13" t="s">
        <v>55</v>
      </c>
      <c r="D28" s="37">
        <f>I28</f>
        <v>139.72</v>
      </c>
      <c r="E28" s="37">
        <v>0</v>
      </c>
      <c r="F28" s="37">
        <v>0</v>
      </c>
      <c r="G28" s="37">
        <v>0</v>
      </c>
      <c r="H28" s="37">
        <v>0</v>
      </c>
      <c r="I28" s="37">
        <v>139.72</v>
      </c>
      <c r="J28" s="37">
        <v>0</v>
      </c>
      <c r="K28" s="187" t="s">
        <v>44</v>
      </c>
      <c r="L28" s="188"/>
      <c r="M28" s="12"/>
      <c r="N28" s="1"/>
    </row>
    <row r="29" spans="1:14" ht="19.5" customHeight="1">
      <c r="A29" s="195"/>
      <c r="B29" s="188"/>
      <c r="C29" s="9" t="s">
        <v>56</v>
      </c>
      <c r="D29" s="37">
        <f>I29</f>
        <v>97.2</v>
      </c>
      <c r="E29" s="37">
        <v>0</v>
      </c>
      <c r="F29" s="37">
        <v>0</v>
      </c>
      <c r="G29" s="37">
        <v>0</v>
      </c>
      <c r="H29" s="37">
        <v>0</v>
      </c>
      <c r="I29" s="61">
        <v>97.2</v>
      </c>
      <c r="J29" s="39">
        <v>0</v>
      </c>
      <c r="K29" s="188"/>
      <c r="L29" s="188"/>
      <c r="M29" s="12"/>
      <c r="N29" s="1"/>
    </row>
    <row r="30" spans="1:14" ht="19.5" customHeight="1">
      <c r="A30" s="195"/>
      <c r="B30" s="188"/>
      <c r="C30" s="81" t="s">
        <v>57</v>
      </c>
      <c r="D30" s="85">
        <f>I30</f>
        <v>84.34</v>
      </c>
      <c r="E30" s="85">
        <v>0</v>
      </c>
      <c r="F30" s="83">
        <v>0</v>
      </c>
      <c r="G30" s="83">
        <v>0</v>
      </c>
      <c r="H30" s="83">
        <v>0</v>
      </c>
      <c r="I30" s="85">
        <v>84.34</v>
      </c>
      <c r="J30" s="85">
        <v>0</v>
      </c>
      <c r="K30" s="188"/>
      <c r="L30" s="188"/>
      <c r="M30" s="12"/>
      <c r="N30" s="1"/>
    </row>
    <row r="31" spans="1:14" ht="19.5" customHeight="1">
      <c r="A31" s="195"/>
      <c r="B31" s="188"/>
      <c r="C31" s="9" t="s">
        <v>122</v>
      </c>
      <c r="D31" s="39">
        <f>I31</f>
        <v>132</v>
      </c>
      <c r="E31" s="39">
        <v>0</v>
      </c>
      <c r="F31" s="37">
        <v>0</v>
      </c>
      <c r="G31" s="37">
        <v>0</v>
      </c>
      <c r="H31" s="37">
        <v>0</v>
      </c>
      <c r="I31" s="39">
        <v>132</v>
      </c>
      <c r="J31" s="39">
        <v>0</v>
      </c>
      <c r="K31" s="188"/>
      <c r="L31" s="188"/>
      <c r="M31" s="12"/>
      <c r="N31" s="1"/>
    </row>
    <row r="32" spans="1:14" ht="19.5" customHeight="1">
      <c r="A32" s="196"/>
      <c r="B32" s="189"/>
      <c r="C32" s="9" t="s">
        <v>136</v>
      </c>
      <c r="D32" s="39">
        <f>I32</f>
        <v>132</v>
      </c>
      <c r="E32" s="39">
        <v>0</v>
      </c>
      <c r="F32" s="39">
        <v>0</v>
      </c>
      <c r="G32" s="39">
        <v>0</v>
      </c>
      <c r="H32" s="39">
        <v>0</v>
      </c>
      <c r="I32" s="39">
        <v>132</v>
      </c>
      <c r="J32" s="39">
        <v>0</v>
      </c>
      <c r="K32" s="189"/>
      <c r="L32" s="188"/>
      <c r="M32" s="12"/>
      <c r="N32" s="1"/>
    </row>
    <row r="33" spans="1:14" ht="19.5" customHeight="1">
      <c r="A33" s="194" t="s">
        <v>20</v>
      </c>
      <c r="B33" s="187" t="s">
        <v>115</v>
      </c>
      <c r="C33" s="13" t="s">
        <v>55</v>
      </c>
      <c r="D33" s="39">
        <f aca="true" t="shared" si="0" ref="D33:D38">I33</f>
        <v>675.03571</v>
      </c>
      <c r="E33" s="39">
        <v>0</v>
      </c>
      <c r="F33" s="37">
        <v>0</v>
      </c>
      <c r="G33" s="37">
        <v>0</v>
      </c>
      <c r="H33" s="37">
        <v>0</v>
      </c>
      <c r="I33" s="39">
        <v>675.03571</v>
      </c>
      <c r="J33" s="39">
        <v>0</v>
      </c>
      <c r="K33" s="190" t="s">
        <v>15</v>
      </c>
      <c r="L33" s="219" t="s">
        <v>41</v>
      </c>
      <c r="M33" s="12"/>
      <c r="N33" s="1"/>
    </row>
    <row r="34" spans="1:14" ht="19.5" customHeight="1">
      <c r="A34" s="195"/>
      <c r="B34" s="188"/>
      <c r="C34" s="9" t="s">
        <v>56</v>
      </c>
      <c r="D34" s="61">
        <f t="shared" si="0"/>
        <v>680</v>
      </c>
      <c r="E34" s="39">
        <v>0</v>
      </c>
      <c r="F34" s="37">
        <v>0</v>
      </c>
      <c r="G34" s="37">
        <v>0</v>
      </c>
      <c r="H34" s="37">
        <v>0</v>
      </c>
      <c r="I34" s="61">
        <v>680</v>
      </c>
      <c r="J34" s="39">
        <v>0</v>
      </c>
      <c r="K34" s="191"/>
      <c r="L34" s="219"/>
      <c r="M34" s="12"/>
      <c r="N34" s="1"/>
    </row>
    <row r="35" spans="1:14" ht="19.5" customHeight="1">
      <c r="A35" s="195"/>
      <c r="B35" s="188"/>
      <c r="C35" s="81" t="s">
        <v>57</v>
      </c>
      <c r="D35" s="85">
        <f t="shared" si="0"/>
        <v>0</v>
      </c>
      <c r="E35" s="85">
        <v>0</v>
      </c>
      <c r="F35" s="83">
        <v>0</v>
      </c>
      <c r="G35" s="83">
        <v>0</v>
      </c>
      <c r="H35" s="83">
        <v>0</v>
      </c>
      <c r="I35" s="85">
        <v>0</v>
      </c>
      <c r="J35" s="85">
        <v>0</v>
      </c>
      <c r="K35" s="191"/>
      <c r="L35" s="219"/>
      <c r="M35" s="12"/>
      <c r="N35" s="1"/>
    </row>
    <row r="36" spans="1:14" ht="19.5" customHeight="1">
      <c r="A36" s="195"/>
      <c r="B36" s="188"/>
      <c r="C36" s="9" t="s">
        <v>122</v>
      </c>
      <c r="D36" s="39">
        <f t="shared" si="0"/>
        <v>0</v>
      </c>
      <c r="E36" s="39">
        <v>0</v>
      </c>
      <c r="F36" s="37">
        <v>0</v>
      </c>
      <c r="G36" s="37">
        <v>0</v>
      </c>
      <c r="H36" s="37">
        <v>0</v>
      </c>
      <c r="I36" s="39">
        <v>0</v>
      </c>
      <c r="J36" s="39">
        <v>0</v>
      </c>
      <c r="K36" s="191"/>
      <c r="L36" s="219"/>
      <c r="M36" s="12"/>
      <c r="N36" s="1"/>
    </row>
    <row r="37" spans="1:14" ht="19.5" customHeight="1">
      <c r="A37" s="196"/>
      <c r="B37" s="189"/>
      <c r="C37" s="9" t="s">
        <v>136</v>
      </c>
      <c r="D37" s="39">
        <f t="shared" si="0"/>
        <v>0</v>
      </c>
      <c r="E37" s="39">
        <v>0</v>
      </c>
      <c r="F37" s="37">
        <v>0</v>
      </c>
      <c r="G37" s="37">
        <v>0</v>
      </c>
      <c r="H37" s="37">
        <v>0</v>
      </c>
      <c r="I37" s="39">
        <v>0</v>
      </c>
      <c r="J37" s="39">
        <v>0</v>
      </c>
      <c r="K37" s="192"/>
      <c r="L37" s="219"/>
      <c r="M37" s="12"/>
      <c r="N37" s="1"/>
    </row>
    <row r="38" spans="1:14" ht="24.75" customHeight="1">
      <c r="A38" s="197" t="s">
        <v>49</v>
      </c>
      <c r="B38" s="187" t="s">
        <v>165</v>
      </c>
      <c r="C38" s="13" t="s">
        <v>55</v>
      </c>
      <c r="D38" s="37">
        <f t="shared" si="0"/>
        <v>352.584</v>
      </c>
      <c r="E38" s="37">
        <v>0</v>
      </c>
      <c r="F38" s="37">
        <v>0</v>
      </c>
      <c r="G38" s="37">
        <v>0</v>
      </c>
      <c r="H38" s="37">
        <v>0</v>
      </c>
      <c r="I38" s="37">
        <v>352.584</v>
      </c>
      <c r="J38" s="37">
        <v>0</v>
      </c>
      <c r="K38" s="187" t="s">
        <v>18</v>
      </c>
      <c r="L38" s="219"/>
      <c r="M38" s="12"/>
      <c r="N38" s="1"/>
    </row>
    <row r="39" spans="1:14" ht="24.75" customHeight="1">
      <c r="A39" s="198"/>
      <c r="B39" s="188"/>
      <c r="C39" s="13" t="s">
        <v>56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188"/>
      <c r="L39" s="219"/>
      <c r="M39" s="12"/>
      <c r="N39" s="1"/>
    </row>
    <row r="40" spans="1:14" ht="24.75" customHeight="1">
      <c r="A40" s="198"/>
      <c r="B40" s="188"/>
      <c r="C40" s="81" t="s">
        <v>57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188"/>
      <c r="L40" s="219"/>
      <c r="M40" s="12"/>
      <c r="N40" s="1"/>
    </row>
    <row r="41" spans="1:14" ht="24.75" customHeight="1">
      <c r="A41" s="198"/>
      <c r="B41" s="188"/>
      <c r="C41" s="9" t="s">
        <v>122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188"/>
      <c r="L41" s="219"/>
      <c r="M41" s="12"/>
      <c r="N41" s="1"/>
    </row>
    <row r="42" spans="1:14" ht="24.75" customHeight="1">
      <c r="A42" s="199"/>
      <c r="B42" s="189"/>
      <c r="C42" s="9" t="s">
        <v>136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189"/>
      <c r="L42" s="219"/>
      <c r="M42" s="12"/>
      <c r="N42" s="1"/>
    </row>
    <row r="43" spans="1:14" ht="19.5" customHeight="1">
      <c r="A43" s="197" t="s">
        <v>100</v>
      </c>
      <c r="B43" s="187" t="s">
        <v>101</v>
      </c>
      <c r="C43" s="13" t="s">
        <v>55</v>
      </c>
      <c r="D43" s="37">
        <f>I43</f>
        <v>225.052</v>
      </c>
      <c r="E43" s="37">
        <v>0</v>
      </c>
      <c r="F43" s="37">
        <v>0</v>
      </c>
      <c r="G43" s="37">
        <v>0</v>
      </c>
      <c r="H43" s="37">
        <v>0</v>
      </c>
      <c r="I43" s="37">
        <v>225.052</v>
      </c>
      <c r="J43" s="37">
        <v>0</v>
      </c>
      <c r="K43" s="187" t="s">
        <v>44</v>
      </c>
      <c r="L43" s="219"/>
      <c r="M43" s="12"/>
      <c r="N43" s="1"/>
    </row>
    <row r="44" spans="1:14" ht="19.5" customHeight="1">
      <c r="A44" s="198"/>
      <c r="B44" s="188"/>
      <c r="C44" s="9" t="s">
        <v>56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188"/>
      <c r="L44" s="219"/>
      <c r="M44" s="12"/>
      <c r="N44" s="1"/>
    </row>
    <row r="45" spans="1:14" ht="19.5" customHeight="1">
      <c r="A45" s="198"/>
      <c r="B45" s="188"/>
      <c r="C45" s="81" t="s">
        <v>57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188"/>
      <c r="L45" s="219"/>
      <c r="M45" s="12"/>
      <c r="N45" s="1"/>
    </row>
    <row r="46" spans="1:14" ht="19.5" customHeight="1">
      <c r="A46" s="198"/>
      <c r="B46" s="188"/>
      <c r="C46" s="9" t="s">
        <v>122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188"/>
      <c r="L46" s="219"/>
      <c r="M46" s="12"/>
      <c r="N46" s="1"/>
    </row>
    <row r="47" spans="1:14" ht="19.5" customHeight="1">
      <c r="A47" s="199"/>
      <c r="B47" s="189"/>
      <c r="C47" s="9" t="s">
        <v>136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189"/>
      <c r="L47" s="219"/>
      <c r="M47" s="12"/>
      <c r="N47" s="1"/>
    </row>
    <row r="48" spans="1:14" ht="19.5" customHeight="1">
      <c r="A48" s="197" t="s">
        <v>105</v>
      </c>
      <c r="B48" s="187" t="s">
        <v>164</v>
      </c>
      <c r="C48" s="13" t="s">
        <v>55</v>
      </c>
      <c r="D48" s="37">
        <f>I48</f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187" t="s">
        <v>44</v>
      </c>
      <c r="L48" s="219"/>
      <c r="M48" s="12"/>
      <c r="N48" s="1"/>
    </row>
    <row r="49" spans="1:14" ht="19.5" customHeight="1">
      <c r="A49" s="198"/>
      <c r="B49" s="188"/>
      <c r="C49" s="48" t="s">
        <v>56</v>
      </c>
      <c r="D49" s="37">
        <f>I49</f>
        <v>200</v>
      </c>
      <c r="E49" s="37">
        <v>0</v>
      </c>
      <c r="F49" s="37">
        <v>0</v>
      </c>
      <c r="G49" s="37">
        <v>0</v>
      </c>
      <c r="H49" s="37">
        <v>0</v>
      </c>
      <c r="I49" s="37">
        <v>200</v>
      </c>
      <c r="J49" s="37">
        <v>0</v>
      </c>
      <c r="K49" s="188"/>
      <c r="L49" s="219"/>
      <c r="M49" s="12"/>
      <c r="N49" s="1"/>
    </row>
    <row r="50" spans="1:14" ht="19.5" customHeight="1">
      <c r="A50" s="198"/>
      <c r="B50" s="188"/>
      <c r="C50" s="81" t="s">
        <v>57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188"/>
      <c r="L50" s="219"/>
      <c r="M50" s="12"/>
      <c r="N50" s="1"/>
    </row>
    <row r="51" spans="1:14" ht="19.5" customHeight="1">
      <c r="A51" s="198"/>
      <c r="B51" s="188"/>
      <c r="C51" s="9" t="s">
        <v>122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188"/>
      <c r="L51" s="219"/>
      <c r="M51" s="12"/>
      <c r="N51" s="1"/>
    </row>
    <row r="52" spans="1:14" ht="19.5" customHeight="1">
      <c r="A52" s="199"/>
      <c r="B52" s="189"/>
      <c r="C52" s="9" t="s">
        <v>136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189"/>
      <c r="L52" s="219"/>
      <c r="M52" s="12"/>
      <c r="N52" s="1"/>
    </row>
    <row r="53" spans="1:14" ht="19.5" customHeight="1">
      <c r="A53" s="197" t="s">
        <v>106</v>
      </c>
      <c r="B53" s="187" t="s">
        <v>116</v>
      </c>
      <c r="C53" s="13" t="s">
        <v>55</v>
      </c>
      <c r="D53" s="37">
        <f>I53</f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187" t="s">
        <v>44</v>
      </c>
      <c r="L53" s="219"/>
      <c r="M53" s="12"/>
      <c r="N53" s="1"/>
    </row>
    <row r="54" spans="1:14" ht="19.5" customHeight="1">
      <c r="A54" s="198"/>
      <c r="B54" s="188"/>
      <c r="C54" s="9" t="s">
        <v>56</v>
      </c>
      <c r="D54" s="37">
        <f>I54</f>
        <v>159.7</v>
      </c>
      <c r="E54" s="37">
        <v>0</v>
      </c>
      <c r="F54" s="37">
        <v>0</v>
      </c>
      <c r="G54" s="37">
        <v>0</v>
      </c>
      <c r="H54" s="37">
        <v>0</v>
      </c>
      <c r="I54" s="37">
        <v>159.7</v>
      </c>
      <c r="J54" s="37">
        <v>0</v>
      </c>
      <c r="K54" s="188"/>
      <c r="L54" s="219"/>
      <c r="M54" s="12"/>
      <c r="N54" s="1"/>
    </row>
    <row r="55" spans="1:14" ht="19.5" customHeight="1">
      <c r="A55" s="198"/>
      <c r="B55" s="188"/>
      <c r="C55" s="81" t="s">
        <v>57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188"/>
      <c r="L55" s="219"/>
      <c r="M55" s="12"/>
      <c r="N55" s="1"/>
    </row>
    <row r="56" spans="1:14" ht="19.5" customHeight="1">
      <c r="A56" s="198"/>
      <c r="B56" s="188"/>
      <c r="C56" s="9" t="s">
        <v>122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188"/>
      <c r="L56" s="219"/>
      <c r="M56" s="12"/>
      <c r="N56" s="1"/>
    </row>
    <row r="57" spans="1:14" ht="19.5" customHeight="1">
      <c r="A57" s="199"/>
      <c r="B57" s="189"/>
      <c r="C57" s="9" t="s">
        <v>136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189"/>
      <c r="L57" s="219"/>
      <c r="M57" s="12"/>
      <c r="N57" s="1"/>
    </row>
    <row r="58" spans="1:14" ht="19.5" customHeight="1">
      <c r="A58" s="197" t="s">
        <v>107</v>
      </c>
      <c r="B58" s="187" t="s">
        <v>108</v>
      </c>
      <c r="C58" s="13" t="s">
        <v>55</v>
      </c>
      <c r="D58" s="37">
        <f>I58</f>
        <v>93.265</v>
      </c>
      <c r="E58" s="37">
        <v>0</v>
      </c>
      <c r="F58" s="37">
        <v>0</v>
      </c>
      <c r="G58" s="37">
        <v>0</v>
      </c>
      <c r="H58" s="37">
        <v>0</v>
      </c>
      <c r="I58" s="37">
        <v>93.265</v>
      </c>
      <c r="J58" s="37">
        <v>0</v>
      </c>
      <c r="K58" s="187" t="s">
        <v>44</v>
      </c>
      <c r="L58" s="219"/>
      <c r="M58" s="12"/>
      <c r="N58" s="1"/>
    </row>
    <row r="59" spans="1:14" ht="19.5" customHeight="1">
      <c r="A59" s="198"/>
      <c r="B59" s="188"/>
      <c r="C59" s="9" t="s">
        <v>56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188"/>
      <c r="L59" s="219"/>
      <c r="M59" s="12"/>
      <c r="N59" s="1"/>
    </row>
    <row r="60" spans="1:14" ht="19.5" customHeight="1">
      <c r="A60" s="198"/>
      <c r="B60" s="188"/>
      <c r="C60" s="81" t="s">
        <v>57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188"/>
      <c r="L60" s="219"/>
      <c r="M60" s="12"/>
      <c r="N60" s="1"/>
    </row>
    <row r="61" spans="1:14" ht="19.5" customHeight="1">
      <c r="A61" s="198"/>
      <c r="B61" s="188"/>
      <c r="C61" s="9" t="s">
        <v>122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188"/>
      <c r="L61" s="219"/>
      <c r="M61" s="12"/>
      <c r="N61" s="1"/>
    </row>
    <row r="62" spans="1:14" ht="19.5" customHeight="1">
      <c r="A62" s="199"/>
      <c r="B62" s="189"/>
      <c r="C62" s="9" t="s">
        <v>136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189"/>
      <c r="L62" s="219"/>
      <c r="M62" s="12"/>
      <c r="N62" s="1"/>
    </row>
    <row r="63" spans="1:14" ht="19.5" customHeight="1">
      <c r="A63" s="197" t="s">
        <v>119</v>
      </c>
      <c r="B63" s="187" t="s">
        <v>120</v>
      </c>
      <c r="C63" s="13" t="s">
        <v>55</v>
      </c>
      <c r="D63" s="37">
        <f>I63</f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187" t="s">
        <v>44</v>
      </c>
      <c r="L63" s="219" t="s">
        <v>41</v>
      </c>
      <c r="M63" s="12"/>
      <c r="N63" s="1"/>
    </row>
    <row r="64" spans="1:14" ht="19.5" customHeight="1">
      <c r="A64" s="198"/>
      <c r="B64" s="188"/>
      <c r="C64" s="9" t="s">
        <v>56</v>
      </c>
      <c r="D64" s="37">
        <f>I64</f>
        <v>222.44925</v>
      </c>
      <c r="E64" s="37">
        <v>0</v>
      </c>
      <c r="F64" s="37">
        <v>0</v>
      </c>
      <c r="G64" s="37">
        <v>0</v>
      </c>
      <c r="H64" s="37">
        <v>0</v>
      </c>
      <c r="I64" s="37">
        <v>222.44925</v>
      </c>
      <c r="J64" s="37">
        <v>0</v>
      </c>
      <c r="K64" s="188"/>
      <c r="L64" s="219"/>
      <c r="M64" s="12"/>
      <c r="N64" s="1"/>
    </row>
    <row r="65" spans="1:14" ht="19.5" customHeight="1">
      <c r="A65" s="198"/>
      <c r="B65" s="188"/>
      <c r="C65" s="81" t="s">
        <v>57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188"/>
      <c r="L65" s="219"/>
      <c r="M65" s="12"/>
      <c r="N65" s="1"/>
    </row>
    <row r="66" spans="1:14" ht="19.5" customHeight="1">
      <c r="A66" s="198"/>
      <c r="B66" s="188"/>
      <c r="C66" s="9" t="s">
        <v>122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188"/>
      <c r="L66" s="219"/>
      <c r="M66" s="12"/>
      <c r="N66" s="1"/>
    </row>
    <row r="67" spans="1:14" ht="19.5" customHeight="1">
      <c r="A67" s="199"/>
      <c r="B67" s="189"/>
      <c r="C67" s="9" t="s">
        <v>136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189"/>
      <c r="L67" s="219"/>
      <c r="M67" s="12"/>
      <c r="N67" s="1"/>
    </row>
    <row r="68" spans="1:14" ht="19.5" customHeight="1">
      <c r="A68" s="197" t="s">
        <v>125</v>
      </c>
      <c r="B68" s="187" t="s">
        <v>172</v>
      </c>
      <c r="C68" s="13" t="s">
        <v>55</v>
      </c>
      <c r="D68" s="37">
        <f>I68</f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190" t="s">
        <v>15</v>
      </c>
      <c r="L68" s="219"/>
      <c r="M68" s="12"/>
      <c r="N68" s="1"/>
    </row>
    <row r="69" spans="1:14" ht="19.5" customHeight="1">
      <c r="A69" s="198"/>
      <c r="B69" s="217"/>
      <c r="C69" s="9" t="s">
        <v>56</v>
      </c>
      <c r="D69" s="37">
        <f>I69</f>
        <v>1326.547</v>
      </c>
      <c r="E69" s="37">
        <v>0</v>
      </c>
      <c r="F69" s="37">
        <v>0</v>
      </c>
      <c r="G69" s="37">
        <v>0</v>
      </c>
      <c r="H69" s="37">
        <v>0</v>
      </c>
      <c r="I69" s="37">
        <v>1326.547</v>
      </c>
      <c r="J69" s="37">
        <v>0</v>
      </c>
      <c r="K69" s="191"/>
      <c r="L69" s="219"/>
      <c r="M69" s="12"/>
      <c r="N69" s="1"/>
    </row>
    <row r="70" spans="1:14" ht="19.5" customHeight="1">
      <c r="A70" s="198"/>
      <c r="B70" s="217"/>
      <c r="C70" s="81" t="s">
        <v>57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191"/>
      <c r="L70" s="219"/>
      <c r="M70" s="12"/>
      <c r="N70" s="1"/>
    </row>
    <row r="71" spans="1:14" ht="19.5" customHeight="1">
      <c r="A71" s="198"/>
      <c r="B71" s="217"/>
      <c r="C71" s="9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191"/>
      <c r="L71" s="219"/>
      <c r="M71" s="12"/>
      <c r="N71" s="1"/>
    </row>
    <row r="72" spans="1:14" ht="19.5" customHeight="1">
      <c r="A72" s="199"/>
      <c r="B72" s="218"/>
      <c r="C72" s="9" t="s">
        <v>136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192"/>
      <c r="L72" s="219"/>
      <c r="M72" s="12"/>
      <c r="N72" s="1"/>
    </row>
    <row r="73" spans="1:14" ht="19.5" customHeight="1">
      <c r="A73" s="197" t="s">
        <v>126</v>
      </c>
      <c r="B73" s="187" t="s">
        <v>176</v>
      </c>
      <c r="C73" s="13" t="s">
        <v>55</v>
      </c>
      <c r="D73" s="37">
        <f>I73</f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187" t="s">
        <v>44</v>
      </c>
      <c r="L73" s="219"/>
      <c r="M73" s="12"/>
      <c r="N73" s="1"/>
    </row>
    <row r="74" spans="1:14" ht="19.5" customHeight="1">
      <c r="A74" s="198"/>
      <c r="B74" s="188"/>
      <c r="C74" s="9" t="s">
        <v>56</v>
      </c>
      <c r="D74" s="37">
        <f>I74</f>
        <v>71.9</v>
      </c>
      <c r="E74" s="37">
        <v>0</v>
      </c>
      <c r="F74" s="37">
        <v>0</v>
      </c>
      <c r="G74" s="37">
        <v>0</v>
      </c>
      <c r="H74" s="37">
        <v>0</v>
      </c>
      <c r="I74" s="37">
        <v>71.9</v>
      </c>
      <c r="J74" s="37">
        <v>0</v>
      </c>
      <c r="K74" s="188"/>
      <c r="L74" s="219"/>
      <c r="M74" s="12"/>
      <c r="N74" s="1"/>
    </row>
    <row r="75" spans="1:14" ht="19.5" customHeight="1">
      <c r="A75" s="198"/>
      <c r="B75" s="188"/>
      <c r="C75" s="81" t="s">
        <v>57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188"/>
      <c r="L75" s="219"/>
      <c r="M75" s="12"/>
      <c r="N75" s="1"/>
    </row>
    <row r="76" spans="1:14" ht="19.5" customHeight="1">
      <c r="A76" s="198"/>
      <c r="B76" s="188"/>
      <c r="C76" s="9" t="s">
        <v>122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188"/>
      <c r="L76" s="219"/>
      <c r="M76" s="12"/>
      <c r="N76" s="1"/>
    </row>
    <row r="77" spans="1:14" ht="19.5" customHeight="1">
      <c r="A77" s="199"/>
      <c r="B77" s="189"/>
      <c r="C77" s="9" t="s">
        <v>136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189"/>
      <c r="L77" s="219"/>
      <c r="M77" s="12"/>
      <c r="N77" s="1"/>
    </row>
    <row r="78" spans="1:14" ht="19.5" customHeight="1">
      <c r="A78" s="197" t="s">
        <v>166</v>
      </c>
      <c r="B78" s="187" t="s">
        <v>167</v>
      </c>
      <c r="C78" s="13" t="s">
        <v>55</v>
      </c>
      <c r="D78" s="37">
        <f>I78</f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187" t="s">
        <v>44</v>
      </c>
      <c r="L78" s="219"/>
      <c r="M78" s="12"/>
      <c r="N78" s="1"/>
    </row>
    <row r="79" spans="1:14" ht="19.5" customHeight="1">
      <c r="A79" s="198"/>
      <c r="B79" s="188"/>
      <c r="C79" s="9" t="s">
        <v>56</v>
      </c>
      <c r="D79" s="37">
        <f>I79</f>
        <v>40.267</v>
      </c>
      <c r="E79" s="37">
        <v>0</v>
      </c>
      <c r="F79" s="37">
        <v>0</v>
      </c>
      <c r="G79" s="37">
        <v>0</v>
      </c>
      <c r="H79" s="37">
        <v>0</v>
      </c>
      <c r="I79" s="37">
        <v>40.267</v>
      </c>
      <c r="J79" s="37">
        <v>0</v>
      </c>
      <c r="K79" s="188"/>
      <c r="L79" s="219"/>
      <c r="M79" s="12"/>
      <c r="N79" s="1"/>
    </row>
    <row r="80" spans="1:14" ht="19.5" customHeight="1">
      <c r="A80" s="198"/>
      <c r="B80" s="188"/>
      <c r="C80" s="81" t="s">
        <v>57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188"/>
      <c r="L80" s="219"/>
      <c r="M80" s="12"/>
      <c r="N80" s="1"/>
    </row>
    <row r="81" spans="1:14" ht="19.5" customHeight="1">
      <c r="A81" s="198"/>
      <c r="B81" s="188"/>
      <c r="C81" s="9" t="s">
        <v>122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188"/>
      <c r="L81" s="219"/>
      <c r="M81" s="12"/>
      <c r="N81" s="1"/>
    </row>
    <row r="82" spans="1:14" ht="19.5" customHeight="1">
      <c r="A82" s="199"/>
      <c r="B82" s="189"/>
      <c r="C82" s="9" t="s">
        <v>136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189"/>
      <c r="L82" s="219"/>
      <c r="M82" s="12"/>
      <c r="N82" s="1"/>
    </row>
    <row r="83" spans="1:14" ht="19.5" customHeight="1">
      <c r="A83" s="197" t="s">
        <v>173</v>
      </c>
      <c r="B83" s="187" t="s">
        <v>174</v>
      </c>
      <c r="C83" s="13" t="s">
        <v>55</v>
      </c>
      <c r="D83" s="37">
        <f>I83</f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190" t="s">
        <v>15</v>
      </c>
      <c r="L83" s="219"/>
      <c r="M83" s="12"/>
      <c r="N83" s="1"/>
    </row>
    <row r="84" spans="1:14" ht="19.5" customHeight="1">
      <c r="A84" s="198"/>
      <c r="B84" s="188"/>
      <c r="C84" s="9" t="s">
        <v>56</v>
      </c>
      <c r="D84" s="37">
        <f>I84</f>
        <v>47.865</v>
      </c>
      <c r="E84" s="37">
        <v>0</v>
      </c>
      <c r="F84" s="37">
        <v>0</v>
      </c>
      <c r="G84" s="37">
        <v>0</v>
      </c>
      <c r="H84" s="37">
        <v>0</v>
      </c>
      <c r="I84" s="37">
        <v>47.865</v>
      </c>
      <c r="J84" s="37">
        <v>0</v>
      </c>
      <c r="K84" s="191"/>
      <c r="L84" s="219"/>
      <c r="M84" s="12"/>
      <c r="N84" s="1"/>
    </row>
    <row r="85" spans="1:14" ht="19.5" customHeight="1">
      <c r="A85" s="198"/>
      <c r="B85" s="188"/>
      <c r="C85" s="81" t="s">
        <v>57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191"/>
      <c r="L85" s="219"/>
      <c r="M85" s="12"/>
      <c r="N85" s="1"/>
    </row>
    <row r="86" spans="1:14" ht="19.5" customHeight="1">
      <c r="A86" s="198"/>
      <c r="B86" s="188"/>
      <c r="C86" s="9" t="s">
        <v>122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191"/>
      <c r="L86" s="219"/>
      <c r="M86" s="12"/>
      <c r="N86" s="1"/>
    </row>
    <row r="87" spans="1:14" ht="19.5" customHeight="1">
      <c r="A87" s="199"/>
      <c r="B87" s="189"/>
      <c r="C87" s="9" t="s">
        <v>136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192"/>
      <c r="L87" s="219"/>
      <c r="M87" s="12"/>
      <c r="N87" s="1"/>
    </row>
    <row r="88" spans="1:14" ht="19.5" customHeight="1">
      <c r="A88" s="197" t="s">
        <v>206</v>
      </c>
      <c r="B88" s="187" t="s">
        <v>207</v>
      </c>
      <c r="C88" s="13" t="s">
        <v>55</v>
      </c>
      <c r="D88" s="37">
        <f>I88</f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190" t="s">
        <v>15</v>
      </c>
      <c r="L88" s="219"/>
      <c r="M88" s="12"/>
      <c r="N88" s="1"/>
    </row>
    <row r="89" spans="1:14" ht="19.5" customHeight="1">
      <c r="A89" s="198"/>
      <c r="B89" s="188"/>
      <c r="C89" s="9" t="s">
        <v>56</v>
      </c>
      <c r="D89" s="37">
        <f>I89</f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191"/>
      <c r="L89" s="219"/>
      <c r="M89" s="12"/>
      <c r="N89" s="1"/>
    </row>
    <row r="90" spans="1:14" ht="19.5" customHeight="1">
      <c r="A90" s="198"/>
      <c r="B90" s="188"/>
      <c r="C90" s="81" t="s">
        <v>57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191"/>
      <c r="L90" s="219"/>
      <c r="M90" s="12"/>
      <c r="N90" s="1"/>
    </row>
    <row r="91" spans="1:14" ht="19.5" customHeight="1">
      <c r="A91" s="198"/>
      <c r="B91" s="188"/>
      <c r="C91" s="9" t="s">
        <v>122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191"/>
      <c r="L91" s="219"/>
      <c r="M91" s="12"/>
      <c r="N91" s="1"/>
    </row>
    <row r="92" spans="1:14" ht="19.5" customHeight="1">
      <c r="A92" s="199"/>
      <c r="B92" s="189"/>
      <c r="C92" s="9" t="s">
        <v>136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192"/>
      <c r="L92" s="219"/>
      <c r="M92" s="12"/>
      <c r="N92" s="1"/>
    </row>
    <row r="93" spans="1:14" ht="19.5" customHeight="1">
      <c r="A93" s="197" t="s">
        <v>218</v>
      </c>
      <c r="B93" s="187" t="s">
        <v>222</v>
      </c>
      <c r="C93" s="13" t="s">
        <v>55</v>
      </c>
      <c r="D93" s="37">
        <f>I93</f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132" t="s">
        <v>44</v>
      </c>
      <c r="L93" s="219"/>
      <c r="M93" s="12"/>
      <c r="N93" s="1"/>
    </row>
    <row r="94" spans="1:14" ht="19.5" customHeight="1">
      <c r="A94" s="198"/>
      <c r="B94" s="188"/>
      <c r="C94" s="9" t="s">
        <v>56</v>
      </c>
      <c r="D94" s="37">
        <f>I94</f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132"/>
      <c r="L94" s="219"/>
      <c r="M94" s="12"/>
      <c r="N94" s="1"/>
    </row>
    <row r="95" spans="1:14" ht="19.5" customHeight="1">
      <c r="A95" s="198"/>
      <c r="B95" s="188"/>
      <c r="C95" s="81" t="s">
        <v>57</v>
      </c>
      <c r="D95" s="83">
        <f>I95</f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132"/>
      <c r="L95" s="219"/>
      <c r="M95" s="12"/>
      <c r="N95" s="1"/>
    </row>
    <row r="96" spans="1:14" ht="19.5" customHeight="1">
      <c r="A96" s="198"/>
      <c r="B96" s="188"/>
      <c r="C96" s="9" t="s">
        <v>122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132"/>
      <c r="L96" s="219"/>
      <c r="M96" s="12"/>
      <c r="N96" s="1"/>
    </row>
    <row r="97" spans="1:14" ht="19.5" customHeight="1">
      <c r="A97" s="199"/>
      <c r="B97" s="189"/>
      <c r="C97" s="9" t="s">
        <v>136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132"/>
      <c r="L97" s="219"/>
      <c r="M97" s="12"/>
      <c r="N97" s="1"/>
    </row>
    <row r="98" spans="1:14" ht="19.5" customHeight="1">
      <c r="A98" s="197" t="s">
        <v>219</v>
      </c>
      <c r="B98" s="187" t="s">
        <v>223</v>
      </c>
      <c r="C98" s="13" t="s">
        <v>55</v>
      </c>
      <c r="D98" s="37">
        <f aca="true" t="shared" si="1" ref="D98:D120">I98</f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132" t="s">
        <v>44</v>
      </c>
      <c r="L98" s="188" t="s">
        <v>41</v>
      </c>
      <c r="M98" s="12"/>
      <c r="N98" s="1"/>
    </row>
    <row r="99" spans="1:14" ht="19.5" customHeight="1">
      <c r="A99" s="198"/>
      <c r="B99" s="188"/>
      <c r="C99" s="9" t="s">
        <v>56</v>
      </c>
      <c r="D99" s="37">
        <f t="shared" si="1"/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132"/>
      <c r="L99" s="188"/>
      <c r="M99" s="12"/>
      <c r="N99" s="1"/>
    </row>
    <row r="100" spans="1:14" ht="19.5" customHeight="1">
      <c r="A100" s="198"/>
      <c r="B100" s="188"/>
      <c r="C100" s="81" t="s">
        <v>57</v>
      </c>
      <c r="D100" s="83">
        <f t="shared" si="1"/>
        <v>100</v>
      </c>
      <c r="E100" s="83">
        <v>0</v>
      </c>
      <c r="F100" s="83">
        <v>0</v>
      </c>
      <c r="G100" s="83">
        <v>0</v>
      </c>
      <c r="H100" s="83">
        <v>0</v>
      </c>
      <c r="I100" s="83">
        <v>100</v>
      </c>
      <c r="J100" s="83">
        <v>0</v>
      </c>
      <c r="K100" s="132"/>
      <c r="L100" s="188"/>
      <c r="M100" s="12"/>
      <c r="N100" s="1"/>
    </row>
    <row r="101" spans="1:14" ht="19.5" customHeight="1">
      <c r="A101" s="198"/>
      <c r="B101" s="188"/>
      <c r="C101" s="9" t="s">
        <v>122</v>
      </c>
      <c r="D101" s="37">
        <f t="shared" si="1"/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132"/>
      <c r="L101" s="188"/>
      <c r="M101" s="12"/>
      <c r="N101" s="1"/>
    </row>
    <row r="102" spans="1:14" ht="19.5" customHeight="1">
      <c r="A102" s="199"/>
      <c r="B102" s="189"/>
      <c r="C102" s="9" t="s">
        <v>136</v>
      </c>
      <c r="D102" s="37">
        <f t="shared" si="1"/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132"/>
      <c r="L102" s="188"/>
      <c r="M102" s="12"/>
      <c r="N102" s="1"/>
    </row>
    <row r="103" spans="1:14" ht="19.5" customHeight="1">
      <c r="A103" s="197" t="s">
        <v>220</v>
      </c>
      <c r="B103" s="187" t="s">
        <v>224</v>
      </c>
      <c r="C103" s="13" t="s">
        <v>55</v>
      </c>
      <c r="D103" s="37">
        <f t="shared" si="1"/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132" t="s">
        <v>44</v>
      </c>
      <c r="L103" s="188"/>
      <c r="M103" s="12"/>
      <c r="N103" s="1"/>
    </row>
    <row r="104" spans="1:14" ht="19.5" customHeight="1">
      <c r="A104" s="198"/>
      <c r="B104" s="188"/>
      <c r="C104" s="9" t="s">
        <v>56</v>
      </c>
      <c r="D104" s="37">
        <f t="shared" si="1"/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132"/>
      <c r="L104" s="188"/>
      <c r="M104" s="12"/>
      <c r="N104" s="1"/>
    </row>
    <row r="105" spans="1:14" ht="19.5" customHeight="1">
      <c r="A105" s="198"/>
      <c r="B105" s="188"/>
      <c r="C105" s="81" t="s">
        <v>57</v>
      </c>
      <c r="D105" s="83">
        <f t="shared" si="1"/>
        <v>500</v>
      </c>
      <c r="E105" s="83">
        <v>0</v>
      </c>
      <c r="F105" s="83">
        <v>0</v>
      </c>
      <c r="G105" s="83">
        <v>0</v>
      </c>
      <c r="H105" s="83">
        <v>0</v>
      </c>
      <c r="I105" s="83">
        <v>500</v>
      </c>
      <c r="J105" s="83">
        <v>0</v>
      </c>
      <c r="K105" s="132"/>
      <c r="L105" s="188"/>
      <c r="M105" s="12"/>
      <c r="N105" s="1"/>
    </row>
    <row r="106" spans="1:14" ht="19.5" customHeight="1">
      <c r="A106" s="198"/>
      <c r="B106" s="188"/>
      <c r="C106" s="9" t="s">
        <v>122</v>
      </c>
      <c r="D106" s="37">
        <f t="shared" si="1"/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132"/>
      <c r="L106" s="188"/>
      <c r="M106" s="12"/>
      <c r="N106" s="1"/>
    </row>
    <row r="107" spans="1:14" ht="19.5" customHeight="1">
      <c r="A107" s="199"/>
      <c r="B107" s="189"/>
      <c r="C107" s="9" t="s">
        <v>136</v>
      </c>
      <c r="D107" s="37">
        <f t="shared" si="1"/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132"/>
      <c r="L107" s="188"/>
      <c r="M107" s="12"/>
      <c r="N107" s="1"/>
    </row>
    <row r="108" spans="1:14" ht="19.5" customHeight="1">
      <c r="A108" s="197" t="s">
        <v>221</v>
      </c>
      <c r="B108" s="187" t="s">
        <v>257</v>
      </c>
      <c r="C108" s="13" t="s">
        <v>55</v>
      </c>
      <c r="D108" s="37">
        <f t="shared" si="1"/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132" t="s">
        <v>44</v>
      </c>
      <c r="L108" s="188"/>
      <c r="M108" s="12"/>
      <c r="N108" s="1"/>
    </row>
    <row r="109" spans="1:14" ht="19.5" customHeight="1">
      <c r="A109" s="198"/>
      <c r="B109" s="188"/>
      <c r="C109" s="9" t="s">
        <v>56</v>
      </c>
      <c r="D109" s="37">
        <f t="shared" si="1"/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132"/>
      <c r="L109" s="188"/>
      <c r="M109" s="12"/>
      <c r="N109" s="1"/>
    </row>
    <row r="110" spans="1:14" ht="19.5" customHeight="1">
      <c r="A110" s="198"/>
      <c r="B110" s="188"/>
      <c r="C110" s="81" t="s">
        <v>57</v>
      </c>
      <c r="D110" s="83">
        <f t="shared" si="1"/>
        <v>72.564</v>
      </c>
      <c r="E110" s="83">
        <v>0</v>
      </c>
      <c r="F110" s="83">
        <v>0</v>
      </c>
      <c r="G110" s="83">
        <v>0</v>
      </c>
      <c r="H110" s="83">
        <v>0</v>
      </c>
      <c r="I110" s="83">
        <v>72.564</v>
      </c>
      <c r="J110" s="83">
        <v>0</v>
      </c>
      <c r="K110" s="132"/>
      <c r="L110" s="188"/>
      <c r="M110" s="12"/>
      <c r="N110" s="1"/>
    </row>
    <row r="111" spans="1:14" ht="19.5" customHeight="1">
      <c r="A111" s="198"/>
      <c r="B111" s="188"/>
      <c r="C111" s="9" t="s">
        <v>122</v>
      </c>
      <c r="D111" s="37">
        <f t="shared" si="1"/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132"/>
      <c r="L111" s="188"/>
      <c r="M111" s="12"/>
      <c r="N111" s="1"/>
    </row>
    <row r="112" spans="1:14" ht="19.5" customHeight="1">
      <c r="A112" s="199"/>
      <c r="B112" s="189"/>
      <c r="C112" s="9" t="s">
        <v>136</v>
      </c>
      <c r="D112" s="37">
        <f t="shared" si="1"/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132"/>
      <c r="L112" s="188"/>
      <c r="M112" s="12"/>
      <c r="N112" s="1"/>
    </row>
    <row r="113" spans="1:14" ht="19.5" customHeight="1">
      <c r="A113" s="197" t="s">
        <v>225</v>
      </c>
      <c r="B113" s="187" t="s">
        <v>258</v>
      </c>
      <c r="C113" s="13" t="s">
        <v>55</v>
      </c>
      <c r="D113" s="37">
        <f t="shared" si="1"/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132" t="s">
        <v>44</v>
      </c>
      <c r="L113" s="188"/>
      <c r="M113" s="12"/>
      <c r="N113" s="1"/>
    </row>
    <row r="114" spans="1:14" ht="19.5" customHeight="1">
      <c r="A114" s="198"/>
      <c r="B114" s="188"/>
      <c r="C114" s="9" t="s">
        <v>56</v>
      </c>
      <c r="D114" s="37">
        <f t="shared" si="1"/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132"/>
      <c r="L114" s="188"/>
      <c r="M114" s="12"/>
      <c r="N114" s="1"/>
    </row>
    <row r="115" spans="1:14" ht="19.5" customHeight="1">
      <c r="A115" s="198"/>
      <c r="B115" s="188"/>
      <c r="C115" s="81" t="s">
        <v>57</v>
      </c>
      <c r="D115" s="83">
        <f t="shared" si="1"/>
        <v>382.057</v>
      </c>
      <c r="E115" s="83">
        <v>0</v>
      </c>
      <c r="F115" s="83">
        <v>0</v>
      </c>
      <c r="G115" s="83">
        <v>0</v>
      </c>
      <c r="H115" s="83">
        <v>0</v>
      </c>
      <c r="I115" s="83">
        <v>382.057</v>
      </c>
      <c r="J115" s="83">
        <v>0</v>
      </c>
      <c r="K115" s="132"/>
      <c r="L115" s="188"/>
      <c r="M115" s="12"/>
      <c r="N115" s="1"/>
    </row>
    <row r="116" spans="1:14" ht="19.5" customHeight="1">
      <c r="A116" s="198"/>
      <c r="B116" s="188"/>
      <c r="C116" s="9" t="s">
        <v>122</v>
      </c>
      <c r="D116" s="37">
        <f t="shared" si="1"/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132"/>
      <c r="L116" s="188"/>
      <c r="M116" s="12"/>
      <c r="N116" s="1"/>
    </row>
    <row r="117" spans="1:14" ht="19.5" customHeight="1">
      <c r="A117" s="199"/>
      <c r="B117" s="189"/>
      <c r="C117" s="9" t="s">
        <v>136</v>
      </c>
      <c r="D117" s="37">
        <f t="shared" si="1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132"/>
      <c r="L117" s="188"/>
      <c r="M117" s="12"/>
      <c r="N117" s="1"/>
    </row>
    <row r="118" spans="1:14" ht="75" customHeight="1">
      <c r="A118" s="95" t="s">
        <v>226</v>
      </c>
      <c r="B118" s="96" t="s">
        <v>265</v>
      </c>
      <c r="C118" s="81" t="s">
        <v>57</v>
      </c>
      <c r="D118" s="83">
        <f t="shared" si="1"/>
        <v>320</v>
      </c>
      <c r="E118" s="83">
        <v>0</v>
      </c>
      <c r="F118" s="83">
        <v>0</v>
      </c>
      <c r="G118" s="83">
        <v>0</v>
      </c>
      <c r="H118" s="83">
        <v>0</v>
      </c>
      <c r="I118" s="83">
        <v>320</v>
      </c>
      <c r="J118" s="83">
        <v>0</v>
      </c>
      <c r="K118" s="190" t="s">
        <v>15</v>
      </c>
      <c r="L118" s="188"/>
      <c r="M118" s="12"/>
      <c r="N118" s="1"/>
    </row>
    <row r="119" spans="1:14" ht="36" customHeight="1">
      <c r="A119" s="95" t="s">
        <v>227</v>
      </c>
      <c r="B119" s="96" t="s">
        <v>228</v>
      </c>
      <c r="C119" s="81" t="s">
        <v>57</v>
      </c>
      <c r="D119" s="83">
        <f t="shared" si="1"/>
        <v>846.0917900000001</v>
      </c>
      <c r="E119" s="83">
        <v>0</v>
      </c>
      <c r="F119" s="83">
        <v>0</v>
      </c>
      <c r="G119" s="83">
        <v>0</v>
      </c>
      <c r="H119" s="83">
        <v>0</v>
      </c>
      <c r="I119" s="83">
        <f>274.81979+571.272</f>
        <v>846.0917900000001</v>
      </c>
      <c r="J119" s="83">
        <v>0</v>
      </c>
      <c r="K119" s="191"/>
      <c r="L119" s="188"/>
      <c r="M119" s="12"/>
      <c r="N119" s="1"/>
    </row>
    <row r="120" spans="1:14" ht="72" customHeight="1">
      <c r="A120" s="95" t="s">
        <v>229</v>
      </c>
      <c r="B120" s="96" t="s">
        <v>230</v>
      </c>
      <c r="C120" s="81" t="s">
        <v>57</v>
      </c>
      <c r="D120" s="83">
        <f t="shared" si="1"/>
        <v>500</v>
      </c>
      <c r="E120" s="83">
        <v>0</v>
      </c>
      <c r="F120" s="83">
        <v>0</v>
      </c>
      <c r="G120" s="83">
        <v>0</v>
      </c>
      <c r="H120" s="83">
        <v>0</v>
      </c>
      <c r="I120" s="83">
        <v>500</v>
      </c>
      <c r="J120" s="83">
        <v>0</v>
      </c>
      <c r="K120" s="192"/>
      <c r="L120" s="189"/>
      <c r="M120" s="12"/>
      <c r="N120" s="1"/>
    </row>
    <row r="121" spans="1:14" ht="22.5" customHeight="1">
      <c r="A121" s="52" t="s">
        <v>64</v>
      </c>
      <c r="B121" s="212" t="s">
        <v>65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12"/>
      <c r="N121" s="1"/>
    </row>
    <row r="122" spans="1:14" ht="19.5" customHeight="1">
      <c r="A122" s="193" t="s">
        <v>30</v>
      </c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2"/>
      <c r="N122" s="1"/>
    </row>
    <row r="123" spans="1:14" ht="19.5" customHeight="1">
      <c r="A123" s="193" t="s">
        <v>66</v>
      </c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2"/>
      <c r="N123" s="1"/>
    </row>
    <row r="124" spans="1:14" ht="19.5" customHeight="1">
      <c r="A124" s="116" t="s">
        <v>51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2"/>
      <c r="N124" s="1"/>
    </row>
    <row r="125" spans="1:14" ht="59.25" customHeight="1">
      <c r="A125" s="72" t="s">
        <v>67</v>
      </c>
      <c r="B125" s="73" t="s">
        <v>205</v>
      </c>
      <c r="C125" s="22" t="s">
        <v>55</v>
      </c>
      <c r="D125" s="46">
        <f>D126+D136+D137</f>
        <v>2081.581</v>
      </c>
      <c r="E125" s="46">
        <f aca="true" t="shared" si="2" ref="E125:J125">E126+E136</f>
        <v>0</v>
      </c>
      <c r="F125" s="46">
        <f t="shared" si="2"/>
        <v>0</v>
      </c>
      <c r="G125" s="46">
        <f t="shared" si="2"/>
        <v>0</v>
      </c>
      <c r="H125" s="46">
        <f t="shared" si="2"/>
        <v>0</v>
      </c>
      <c r="I125" s="46">
        <f>I126+I137+I136</f>
        <v>2081.581</v>
      </c>
      <c r="J125" s="46">
        <f t="shared" si="2"/>
        <v>0</v>
      </c>
      <c r="K125" s="47" t="s">
        <v>203</v>
      </c>
      <c r="L125" s="187" t="s">
        <v>41</v>
      </c>
      <c r="M125" s="12"/>
      <c r="N125" s="1"/>
    </row>
    <row r="126" spans="1:14" ht="87" customHeight="1">
      <c r="A126" s="71" t="s">
        <v>79</v>
      </c>
      <c r="B126" s="70" t="s">
        <v>89</v>
      </c>
      <c r="C126" s="13" t="s">
        <v>55</v>
      </c>
      <c r="D126" s="37">
        <f aca="true" t="shared" si="3" ref="D126:D137">I126</f>
        <v>1382.807</v>
      </c>
      <c r="E126" s="37">
        <v>0</v>
      </c>
      <c r="F126" s="37">
        <v>0</v>
      </c>
      <c r="G126" s="37">
        <v>0</v>
      </c>
      <c r="H126" s="37">
        <v>0</v>
      </c>
      <c r="I126" s="37">
        <f>I127+I128+I129+I130+I131+I132+I133+I134+I135</f>
        <v>1382.807</v>
      </c>
      <c r="J126" s="57">
        <v>0</v>
      </c>
      <c r="K126" s="48" t="s">
        <v>44</v>
      </c>
      <c r="L126" s="188"/>
      <c r="M126" s="12"/>
      <c r="N126" s="1"/>
    </row>
    <row r="127" spans="1:14" ht="53.25" customHeight="1">
      <c r="A127" s="71" t="s">
        <v>185</v>
      </c>
      <c r="B127" s="70" t="s">
        <v>90</v>
      </c>
      <c r="C127" s="13" t="s">
        <v>55</v>
      </c>
      <c r="D127" s="37">
        <f t="shared" si="3"/>
        <v>392.796</v>
      </c>
      <c r="E127" s="37">
        <v>0</v>
      </c>
      <c r="F127" s="37">
        <v>0</v>
      </c>
      <c r="G127" s="37">
        <v>0</v>
      </c>
      <c r="H127" s="37">
        <v>0</v>
      </c>
      <c r="I127" s="37">
        <v>392.796</v>
      </c>
      <c r="J127" s="57">
        <v>0</v>
      </c>
      <c r="K127" s="48" t="s">
        <v>44</v>
      </c>
      <c r="L127" s="188"/>
      <c r="M127" s="12"/>
      <c r="N127" s="1"/>
    </row>
    <row r="128" spans="1:14" ht="60" customHeight="1">
      <c r="A128" s="71" t="s">
        <v>186</v>
      </c>
      <c r="B128" s="70" t="s">
        <v>91</v>
      </c>
      <c r="C128" s="13" t="s">
        <v>55</v>
      </c>
      <c r="D128" s="37">
        <f t="shared" si="3"/>
        <v>85.749</v>
      </c>
      <c r="E128" s="37">
        <v>0</v>
      </c>
      <c r="F128" s="37">
        <v>0</v>
      </c>
      <c r="G128" s="37">
        <v>0</v>
      </c>
      <c r="H128" s="37">
        <v>0</v>
      </c>
      <c r="I128" s="37">
        <v>85.749</v>
      </c>
      <c r="J128" s="37">
        <v>0</v>
      </c>
      <c r="K128" s="48" t="s">
        <v>44</v>
      </c>
      <c r="L128" s="188"/>
      <c r="M128" s="12"/>
      <c r="N128" s="1"/>
    </row>
    <row r="129" spans="1:14" ht="69.75" customHeight="1">
      <c r="A129" s="71" t="s">
        <v>187</v>
      </c>
      <c r="B129" s="48" t="s">
        <v>92</v>
      </c>
      <c r="C129" s="13" t="s">
        <v>55</v>
      </c>
      <c r="D129" s="37">
        <f t="shared" si="3"/>
        <v>250.29</v>
      </c>
      <c r="E129" s="37">
        <v>0</v>
      </c>
      <c r="F129" s="37">
        <v>0</v>
      </c>
      <c r="G129" s="37">
        <v>0</v>
      </c>
      <c r="H129" s="37">
        <v>0</v>
      </c>
      <c r="I129" s="37">
        <v>250.29</v>
      </c>
      <c r="J129" s="37">
        <v>0</v>
      </c>
      <c r="K129" s="48" t="s">
        <v>44</v>
      </c>
      <c r="L129" s="188"/>
      <c r="M129" s="12"/>
      <c r="N129" s="1"/>
    </row>
    <row r="130" spans="1:14" ht="48" customHeight="1">
      <c r="A130" s="71" t="s">
        <v>188</v>
      </c>
      <c r="B130" s="48" t="s">
        <v>93</v>
      </c>
      <c r="C130" s="13" t="s">
        <v>55</v>
      </c>
      <c r="D130" s="37">
        <f t="shared" si="3"/>
        <v>295.733</v>
      </c>
      <c r="E130" s="39">
        <v>0</v>
      </c>
      <c r="F130" s="37">
        <v>0</v>
      </c>
      <c r="G130" s="37">
        <v>0</v>
      </c>
      <c r="H130" s="37">
        <v>0</v>
      </c>
      <c r="I130" s="37">
        <v>295.733</v>
      </c>
      <c r="J130" s="39">
        <v>0</v>
      </c>
      <c r="K130" s="48" t="s">
        <v>44</v>
      </c>
      <c r="L130" s="188"/>
      <c r="M130" s="12"/>
      <c r="N130" s="1"/>
    </row>
    <row r="131" spans="1:14" ht="54" customHeight="1">
      <c r="A131" s="71" t="s">
        <v>189</v>
      </c>
      <c r="B131" s="48" t="s">
        <v>94</v>
      </c>
      <c r="C131" s="13" t="s">
        <v>55</v>
      </c>
      <c r="D131" s="37">
        <f t="shared" si="3"/>
        <v>66.707</v>
      </c>
      <c r="E131" s="39">
        <v>0</v>
      </c>
      <c r="F131" s="37">
        <v>0</v>
      </c>
      <c r="G131" s="37">
        <v>0</v>
      </c>
      <c r="H131" s="37">
        <v>0</v>
      </c>
      <c r="I131" s="37">
        <v>66.707</v>
      </c>
      <c r="J131" s="39">
        <v>0</v>
      </c>
      <c r="K131" s="48" t="s">
        <v>44</v>
      </c>
      <c r="L131" s="188"/>
      <c r="M131" s="12"/>
      <c r="N131" s="1"/>
    </row>
    <row r="132" spans="1:14" ht="43.5" customHeight="1">
      <c r="A132" s="71" t="s">
        <v>190</v>
      </c>
      <c r="B132" s="48" t="s">
        <v>95</v>
      </c>
      <c r="C132" s="13" t="s">
        <v>55</v>
      </c>
      <c r="D132" s="37">
        <f t="shared" si="3"/>
        <v>99.856</v>
      </c>
      <c r="E132" s="39">
        <v>0</v>
      </c>
      <c r="F132" s="37">
        <v>0</v>
      </c>
      <c r="G132" s="37">
        <v>0</v>
      </c>
      <c r="H132" s="37">
        <v>0</v>
      </c>
      <c r="I132" s="37">
        <v>99.856</v>
      </c>
      <c r="J132" s="39">
        <v>0</v>
      </c>
      <c r="K132" s="48" t="s">
        <v>44</v>
      </c>
      <c r="L132" s="188"/>
      <c r="M132" s="12"/>
      <c r="N132" s="1"/>
    </row>
    <row r="133" spans="1:14" ht="60" customHeight="1">
      <c r="A133" s="71" t="s">
        <v>191</v>
      </c>
      <c r="B133" s="48" t="s">
        <v>96</v>
      </c>
      <c r="C133" s="13" t="s">
        <v>55</v>
      </c>
      <c r="D133" s="37">
        <f t="shared" si="3"/>
        <v>142.097</v>
      </c>
      <c r="E133" s="39">
        <v>0</v>
      </c>
      <c r="F133" s="37">
        <v>0</v>
      </c>
      <c r="G133" s="37">
        <v>0</v>
      </c>
      <c r="H133" s="37">
        <v>0</v>
      </c>
      <c r="I133" s="37">
        <v>142.097</v>
      </c>
      <c r="J133" s="39">
        <v>0</v>
      </c>
      <c r="K133" s="48" t="s">
        <v>44</v>
      </c>
      <c r="L133" s="188"/>
      <c r="M133" s="12"/>
      <c r="N133" s="1"/>
    </row>
    <row r="134" spans="1:14" ht="69.75" customHeight="1">
      <c r="A134" s="71" t="s">
        <v>192</v>
      </c>
      <c r="B134" s="48" t="s">
        <v>97</v>
      </c>
      <c r="C134" s="13" t="s">
        <v>55</v>
      </c>
      <c r="D134" s="37">
        <f t="shared" si="3"/>
        <v>9.153</v>
      </c>
      <c r="E134" s="39">
        <v>0</v>
      </c>
      <c r="F134" s="37">
        <v>0</v>
      </c>
      <c r="G134" s="37">
        <v>0</v>
      </c>
      <c r="H134" s="37">
        <v>0</v>
      </c>
      <c r="I134" s="37">
        <v>9.153</v>
      </c>
      <c r="J134" s="39">
        <v>0</v>
      </c>
      <c r="K134" s="48" t="s">
        <v>44</v>
      </c>
      <c r="L134" s="188"/>
      <c r="M134" s="12"/>
      <c r="N134" s="1"/>
    </row>
    <row r="135" spans="1:14" ht="60" customHeight="1">
      <c r="A135" s="71" t="s">
        <v>193</v>
      </c>
      <c r="B135" s="48" t="s">
        <v>98</v>
      </c>
      <c r="C135" s="13" t="s">
        <v>55</v>
      </c>
      <c r="D135" s="37">
        <f t="shared" si="3"/>
        <v>40.426</v>
      </c>
      <c r="E135" s="39">
        <v>0</v>
      </c>
      <c r="F135" s="37">
        <v>0</v>
      </c>
      <c r="G135" s="37">
        <v>0</v>
      </c>
      <c r="H135" s="37">
        <v>0</v>
      </c>
      <c r="I135" s="37">
        <v>40.426</v>
      </c>
      <c r="J135" s="39">
        <v>0</v>
      </c>
      <c r="K135" s="48" t="s">
        <v>44</v>
      </c>
      <c r="L135" s="188" t="s">
        <v>41</v>
      </c>
      <c r="M135" s="12"/>
      <c r="N135" s="1"/>
    </row>
    <row r="136" spans="1:14" ht="72" customHeight="1">
      <c r="A136" s="71" t="s">
        <v>80</v>
      </c>
      <c r="B136" s="48" t="s">
        <v>99</v>
      </c>
      <c r="C136" s="13" t="s">
        <v>55</v>
      </c>
      <c r="D136" s="37">
        <f t="shared" si="3"/>
        <v>240.371</v>
      </c>
      <c r="E136" s="39">
        <v>0</v>
      </c>
      <c r="F136" s="37">
        <v>0</v>
      </c>
      <c r="G136" s="37">
        <v>0</v>
      </c>
      <c r="H136" s="37">
        <v>0</v>
      </c>
      <c r="I136" s="37">
        <v>240.371</v>
      </c>
      <c r="J136" s="39">
        <v>0</v>
      </c>
      <c r="K136" s="13" t="s">
        <v>15</v>
      </c>
      <c r="L136" s="188"/>
      <c r="M136" s="12"/>
      <c r="N136" s="1"/>
    </row>
    <row r="137" spans="1:14" ht="90.75" customHeight="1">
      <c r="A137" s="71" t="s">
        <v>81</v>
      </c>
      <c r="B137" s="48" t="s">
        <v>103</v>
      </c>
      <c r="C137" s="13" t="s">
        <v>55</v>
      </c>
      <c r="D137" s="37">
        <f t="shared" si="3"/>
        <v>458.403</v>
      </c>
      <c r="E137" s="39">
        <v>0</v>
      </c>
      <c r="F137" s="37">
        <v>0</v>
      </c>
      <c r="G137" s="37">
        <v>0</v>
      </c>
      <c r="H137" s="37">
        <v>0</v>
      </c>
      <c r="I137" s="37">
        <v>458.403</v>
      </c>
      <c r="J137" s="39">
        <v>0</v>
      </c>
      <c r="K137" s="48" t="s">
        <v>44</v>
      </c>
      <c r="L137" s="188"/>
      <c r="M137" s="12"/>
      <c r="N137" s="1"/>
    </row>
    <row r="138" spans="1:14" ht="59.25" customHeight="1">
      <c r="A138" s="71" t="s">
        <v>68</v>
      </c>
      <c r="B138" s="73" t="s">
        <v>205</v>
      </c>
      <c r="C138" s="25" t="s">
        <v>56</v>
      </c>
      <c r="D138" s="41">
        <f>D139+D142+D146</f>
        <v>3504.86018</v>
      </c>
      <c r="E138" s="41">
        <f aca="true" t="shared" si="4" ref="E138:J138">E139+E142+E146</f>
        <v>0</v>
      </c>
      <c r="F138" s="41">
        <f t="shared" si="4"/>
        <v>0</v>
      </c>
      <c r="G138" s="41">
        <f t="shared" si="4"/>
        <v>0</v>
      </c>
      <c r="H138" s="41">
        <f t="shared" si="4"/>
        <v>0</v>
      </c>
      <c r="I138" s="41">
        <f t="shared" si="4"/>
        <v>3504.86018</v>
      </c>
      <c r="J138" s="41">
        <f t="shared" si="4"/>
        <v>0</v>
      </c>
      <c r="K138" s="13"/>
      <c r="L138" s="188"/>
      <c r="M138" s="12"/>
      <c r="N138" s="1"/>
    </row>
    <row r="139" spans="1:14" ht="66.75" customHeight="1">
      <c r="A139" s="71" t="s">
        <v>194</v>
      </c>
      <c r="B139" s="48" t="s">
        <v>152</v>
      </c>
      <c r="C139" s="48" t="s">
        <v>56</v>
      </c>
      <c r="D139" s="37">
        <f>D140+D141</f>
        <v>1934.478</v>
      </c>
      <c r="E139" s="37">
        <v>0</v>
      </c>
      <c r="F139" s="37">
        <v>0</v>
      </c>
      <c r="G139" s="37">
        <v>0</v>
      </c>
      <c r="H139" s="37">
        <v>0</v>
      </c>
      <c r="I139" s="37">
        <f>I140+I141</f>
        <v>1934.478</v>
      </c>
      <c r="J139" s="37">
        <v>0</v>
      </c>
      <c r="K139" s="48" t="s">
        <v>44</v>
      </c>
      <c r="L139" s="188"/>
      <c r="M139" s="12"/>
      <c r="N139" s="1"/>
    </row>
    <row r="140" spans="1:14" ht="68.25" customHeight="1">
      <c r="A140" s="71" t="s">
        <v>197</v>
      </c>
      <c r="B140" s="48" t="s">
        <v>144</v>
      </c>
      <c r="C140" s="48" t="s">
        <v>56</v>
      </c>
      <c r="D140" s="37">
        <f>I140</f>
        <v>551.694</v>
      </c>
      <c r="E140" s="61">
        <v>0</v>
      </c>
      <c r="F140" s="37">
        <v>0</v>
      </c>
      <c r="G140" s="37">
        <v>0</v>
      </c>
      <c r="H140" s="37">
        <v>0</v>
      </c>
      <c r="I140" s="37">
        <v>551.694</v>
      </c>
      <c r="J140" s="61">
        <v>0</v>
      </c>
      <c r="K140" s="48" t="s">
        <v>44</v>
      </c>
      <c r="L140" s="188"/>
      <c r="M140" s="12"/>
      <c r="N140" s="1"/>
    </row>
    <row r="141" spans="1:14" ht="80.25" customHeight="1">
      <c r="A141" s="71" t="s">
        <v>198</v>
      </c>
      <c r="B141" s="48" t="s">
        <v>143</v>
      </c>
      <c r="C141" s="48" t="s">
        <v>56</v>
      </c>
      <c r="D141" s="37">
        <f>I141</f>
        <v>1382.784</v>
      </c>
      <c r="E141" s="61">
        <v>0</v>
      </c>
      <c r="F141" s="37">
        <v>0</v>
      </c>
      <c r="G141" s="37">
        <v>0</v>
      </c>
      <c r="H141" s="37">
        <v>0</v>
      </c>
      <c r="I141" s="37">
        <v>1382.784</v>
      </c>
      <c r="J141" s="61">
        <v>0</v>
      </c>
      <c r="K141" s="48" t="s">
        <v>44</v>
      </c>
      <c r="L141" s="188"/>
      <c r="M141" s="12"/>
      <c r="N141" s="1"/>
    </row>
    <row r="142" spans="1:14" ht="66.75" customHeight="1">
      <c r="A142" s="71" t="s">
        <v>195</v>
      </c>
      <c r="B142" s="48" t="s">
        <v>168</v>
      </c>
      <c r="C142" s="48" t="s">
        <v>56</v>
      </c>
      <c r="D142" s="37">
        <f>D143+D144+D145</f>
        <v>1363.11418</v>
      </c>
      <c r="E142" s="61">
        <v>0</v>
      </c>
      <c r="F142" s="37">
        <v>0</v>
      </c>
      <c r="G142" s="37">
        <v>0</v>
      </c>
      <c r="H142" s="37">
        <v>0</v>
      </c>
      <c r="I142" s="37">
        <f>I143+I144+I145</f>
        <v>1363.11418</v>
      </c>
      <c r="J142" s="61">
        <v>0</v>
      </c>
      <c r="K142" s="48" t="s">
        <v>44</v>
      </c>
      <c r="L142" s="188"/>
      <c r="M142" s="12"/>
      <c r="N142" s="1"/>
    </row>
    <row r="143" spans="1:14" ht="84.75" customHeight="1">
      <c r="A143" s="71" t="s">
        <v>199</v>
      </c>
      <c r="B143" s="48" t="s">
        <v>169</v>
      </c>
      <c r="C143" s="48" t="s">
        <v>56</v>
      </c>
      <c r="D143" s="37">
        <f>I143</f>
        <v>346.90675</v>
      </c>
      <c r="E143" s="37">
        <v>0</v>
      </c>
      <c r="F143" s="37">
        <v>0</v>
      </c>
      <c r="G143" s="37">
        <v>0</v>
      </c>
      <c r="H143" s="37">
        <v>0</v>
      </c>
      <c r="I143" s="37">
        <v>346.90675</v>
      </c>
      <c r="J143" s="37">
        <v>0</v>
      </c>
      <c r="K143" s="48" t="s">
        <v>44</v>
      </c>
      <c r="L143" s="188"/>
      <c r="M143" s="12"/>
      <c r="N143" s="1"/>
    </row>
    <row r="144" spans="1:14" ht="88.5" customHeight="1">
      <c r="A144" s="71" t="s">
        <v>200</v>
      </c>
      <c r="B144" s="48" t="s">
        <v>170</v>
      </c>
      <c r="C144" s="48" t="s">
        <v>56</v>
      </c>
      <c r="D144" s="37">
        <f>I144</f>
        <v>760.78894</v>
      </c>
      <c r="E144" s="37">
        <v>0</v>
      </c>
      <c r="F144" s="37">
        <v>0</v>
      </c>
      <c r="G144" s="37">
        <v>0</v>
      </c>
      <c r="H144" s="37">
        <v>0</v>
      </c>
      <c r="I144" s="37">
        <v>760.78894</v>
      </c>
      <c r="J144" s="37">
        <v>0</v>
      </c>
      <c r="K144" s="48" t="s">
        <v>44</v>
      </c>
      <c r="L144" s="188" t="s">
        <v>41</v>
      </c>
      <c r="M144" s="12"/>
      <c r="N144" s="1"/>
    </row>
    <row r="145" spans="1:14" ht="85.5" customHeight="1">
      <c r="A145" s="71" t="s">
        <v>201</v>
      </c>
      <c r="B145" s="48" t="s">
        <v>171</v>
      </c>
      <c r="C145" s="48" t="s">
        <v>56</v>
      </c>
      <c r="D145" s="37">
        <f>I145</f>
        <v>255.41849</v>
      </c>
      <c r="E145" s="37">
        <v>0</v>
      </c>
      <c r="F145" s="37">
        <v>0</v>
      </c>
      <c r="G145" s="37">
        <v>0</v>
      </c>
      <c r="H145" s="37">
        <v>0</v>
      </c>
      <c r="I145" s="37">
        <v>255.41849</v>
      </c>
      <c r="J145" s="37">
        <v>0</v>
      </c>
      <c r="K145" s="48" t="s">
        <v>44</v>
      </c>
      <c r="L145" s="188"/>
      <c r="M145" s="12"/>
      <c r="N145" s="1"/>
    </row>
    <row r="146" spans="1:14" ht="86.25" customHeight="1">
      <c r="A146" s="71" t="s">
        <v>196</v>
      </c>
      <c r="B146" s="48" t="s">
        <v>175</v>
      </c>
      <c r="C146" s="48" t="s">
        <v>56</v>
      </c>
      <c r="D146" s="37">
        <f>I146</f>
        <v>207.268</v>
      </c>
      <c r="E146" s="37">
        <v>0</v>
      </c>
      <c r="F146" s="37">
        <v>0</v>
      </c>
      <c r="G146" s="37">
        <v>0</v>
      </c>
      <c r="H146" s="37">
        <v>0</v>
      </c>
      <c r="I146" s="37">
        <v>207.268</v>
      </c>
      <c r="J146" s="37">
        <v>0</v>
      </c>
      <c r="K146" s="48" t="s">
        <v>44</v>
      </c>
      <c r="L146" s="188"/>
      <c r="M146" s="12"/>
      <c r="N146" s="1"/>
    </row>
    <row r="147" spans="1:14" ht="75" customHeight="1">
      <c r="A147" s="91" t="s">
        <v>102</v>
      </c>
      <c r="B147" s="78" t="s">
        <v>231</v>
      </c>
      <c r="C147" s="79" t="s">
        <v>57</v>
      </c>
      <c r="D147" s="80">
        <f>D149+D150+D151+D153+D154+D155+D156+D158+D159</f>
        <v>3320.579</v>
      </c>
      <c r="E147" s="80">
        <f aca="true" t="shared" si="5" ref="E147:J147">E149+E150+E151+E153+E154+E155+E156</f>
        <v>0</v>
      </c>
      <c r="F147" s="80">
        <f t="shared" si="5"/>
        <v>0</v>
      </c>
      <c r="G147" s="80">
        <f t="shared" si="5"/>
        <v>0</v>
      </c>
      <c r="H147" s="80">
        <f t="shared" si="5"/>
        <v>0</v>
      </c>
      <c r="I147" s="80">
        <f>I148+I152+I156+I157</f>
        <v>3320.5789999999997</v>
      </c>
      <c r="J147" s="80">
        <f t="shared" si="5"/>
        <v>0</v>
      </c>
      <c r="K147" s="81"/>
      <c r="L147" s="188"/>
      <c r="M147" s="12"/>
      <c r="N147" s="1"/>
    </row>
    <row r="148" spans="1:14" ht="142.5" customHeight="1">
      <c r="A148" s="91" t="s">
        <v>233</v>
      </c>
      <c r="B148" s="93" t="s">
        <v>246</v>
      </c>
      <c r="C148" s="82">
        <v>2019</v>
      </c>
      <c r="D148" s="83">
        <f>D149+D150+D151</f>
        <v>939.104</v>
      </c>
      <c r="E148" s="83">
        <f aca="true" t="shared" si="6" ref="E148:J148">E149+E150+E151</f>
        <v>0</v>
      </c>
      <c r="F148" s="83">
        <f t="shared" si="6"/>
        <v>0</v>
      </c>
      <c r="G148" s="83">
        <f t="shared" si="6"/>
        <v>0</v>
      </c>
      <c r="H148" s="83">
        <f t="shared" si="6"/>
        <v>0</v>
      </c>
      <c r="I148" s="83">
        <f t="shared" si="6"/>
        <v>939.104</v>
      </c>
      <c r="J148" s="83">
        <f t="shared" si="6"/>
        <v>0</v>
      </c>
      <c r="K148" s="220" t="s">
        <v>44</v>
      </c>
      <c r="L148" s="188"/>
      <c r="M148" s="12"/>
      <c r="N148" s="1"/>
    </row>
    <row r="149" spans="1:14" ht="84" customHeight="1">
      <c r="A149" s="91" t="s">
        <v>243</v>
      </c>
      <c r="B149" s="92" t="s">
        <v>234</v>
      </c>
      <c r="C149" s="82" t="s">
        <v>57</v>
      </c>
      <c r="D149" s="83">
        <f aca="true" t="shared" si="7" ref="D149:D156">I149</f>
        <v>671.322</v>
      </c>
      <c r="E149" s="83">
        <v>0</v>
      </c>
      <c r="F149" s="83">
        <v>0</v>
      </c>
      <c r="G149" s="83">
        <v>0</v>
      </c>
      <c r="H149" s="83">
        <v>0</v>
      </c>
      <c r="I149" s="83">
        <v>671.322</v>
      </c>
      <c r="J149" s="83">
        <v>0</v>
      </c>
      <c r="K149" s="221"/>
      <c r="L149" s="188"/>
      <c r="M149" s="12"/>
      <c r="N149" s="1"/>
    </row>
    <row r="150" spans="1:14" ht="90" customHeight="1">
      <c r="A150" s="91" t="s">
        <v>244</v>
      </c>
      <c r="B150" s="92" t="s">
        <v>235</v>
      </c>
      <c r="C150" s="82" t="s">
        <v>57</v>
      </c>
      <c r="D150" s="83">
        <f t="shared" si="7"/>
        <v>56.436</v>
      </c>
      <c r="E150" s="83">
        <v>0</v>
      </c>
      <c r="F150" s="83">
        <v>0</v>
      </c>
      <c r="G150" s="83">
        <v>0</v>
      </c>
      <c r="H150" s="83">
        <v>0</v>
      </c>
      <c r="I150" s="83">
        <v>56.436</v>
      </c>
      <c r="J150" s="83">
        <v>0</v>
      </c>
      <c r="K150" s="222"/>
      <c r="L150" s="188"/>
      <c r="M150" s="12"/>
      <c r="N150" s="1"/>
    </row>
    <row r="151" spans="1:14" ht="84.75" customHeight="1">
      <c r="A151" s="91" t="s">
        <v>245</v>
      </c>
      <c r="B151" s="92" t="s">
        <v>236</v>
      </c>
      <c r="C151" s="82" t="s">
        <v>57</v>
      </c>
      <c r="D151" s="83">
        <f t="shared" si="7"/>
        <v>211.346</v>
      </c>
      <c r="E151" s="83">
        <v>0</v>
      </c>
      <c r="F151" s="83">
        <v>0</v>
      </c>
      <c r="G151" s="83">
        <v>0</v>
      </c>
      <c r="H151" s="83">
        <v>0</v>
      </c>
      <c r="I151" s="83">
        <v>211.346</v>
      </c>
      <c r="J151" s="83">
        <v>0</v>
      </c>
      <c r="K151" s="81" t="s">
        <v>44</v>
      </c>
      <c r="L151" s="187"/>
      <c r="M151" s="12"/>
      <c r="N151" s="1"/>
    </row>
    <row r="152" spans="1:14" ht="66" customHeight="1">
      <c r="A152" s="91" t="s">
        <v>249</v>
      </c>
      <c r="B152" s="92" t="s">
        <v>248</v>
      </c>
      <c r="C152" s="82" t="s">
        <v>57</v>
      </c>
      <c r="D152" s="83">
        <f>D153+D154+D155</f>
        <v>1147.636</v>
      </c>
      <c r="E152" s="83">
        <v>0</v>
      </c>
      <c r="F152" s="83">
        <v>0</v>
      </c>
      <c r="G152" s="83">
        <v>0</v>
      </c>
      <c r="H152" s="83">
        <v>0</v>
      </c>
      <c r="I152" s="83">
        <f>I153+I154+I155</f>
        <v>1147.636</v>
      </c>
      <c r="J152" s="83">
        <v>0</v>
      </c>
      <c r="K152" s="220" t="s">
        <v>44</v>
      </c>
      <c r="L152" s="188"/>
      <c r="M152" s="12"/>
      <c r="N152" s="1"/>
    </row>
    <row r="153" spans="1:14" ht="84.75" customHeight="1">
      <c r="A153" s="91" t="s">
        <v>250</v>
      </c>
      <c r="B153" s="92" t="s">
        <v>237</v>
      </c>
      <c r="C153" s="82" t="s">
        <v>57</v>
      </c>
      <c r="D153" s="83">
        <f t="shared" si="7"/>
        <v>889.144</v>
      </c>
      <c r="E153" s="83">
        <v>0</v>
      </c>
      <c r="F153" s="83">
        <v>0</v>
      </c>
      <c r="G153" s="83">
        <v>0</v>
      </c>
      <c r="H153" s="83">
        <v>0</v>
      </c>
      <c r="I153" s="83">
        <v>889.144</v>
      </c>
      <c r="J153" s="83">
        <v>0</v>
      </c>
      <c r="K153" s="221"/>
      <c r="L153" s="188"/>
      <c r="M153" s="12"/>
      <c r="N153" s="1"/>
    </row>
    <row r="154" spans="1:14" ht="84" customHeight="1">
      <c r="A154" s="91" t="s">
        <v>251</v>
      </c>
      <c r="B154" s="92" t="s">
        <v>238</v>
      </c>
      <c r="C154" s="82" t="s">
        <v>57</v>
      </c>
      <c r="D154" s="83">
        <f t="shared" si="7"/>
        <v>176.376</v>
      </c>
      <c r="E154" s="83">
        <v>0</v>
      </c>
      <c r="F154" s="83">
        <v>0</v>
      </c>
      <c r="G154" s="83">
        <v>0</v>
      </c>
      <c r="H154" s="83">
        <v>0</v>
      </c>
      <c r="I154" s="83">
        <v>176.376</v>
      </c>
      <c r="J154" s="83">
        <v>0</v>
      </c>
      <c r="K154" s="221"/>
      <c r="L154" s="188"/>
      <c r="M154" s="12"/>
      <c r="N154" s="1"/>
    </row>
    <row r="155" spans="1:14" ht="75" customHeight="1">
      <c r="A155" s="91" t="s">
        <v>252</v>
      </c>
      <c r="B155" s="92" t="s">
        <v>239</v>
      </c>
      <c r="C155" s="82" t="s">
        <v>57</v>
      </c>
      <c r="D155" s="83">
        <f t="shared" si="7"/>
        <v>82.116</v>
      </c>
      <c r="E155" s="83">
        <v>0</v>
      </c>
      <c r="F155" s="83">
        <v>0</v>
      </c>
      <c r="G155" s="83">
        <v>0</v>
      </c>
      <c r="H155" s="83">
        <v>0</v>
      </c>
      <c r="I155" s="83">
        <v>82.116</v>
      </c>
      <c r="J155" s="83">
        <v>0</v>
      </c>
      <c r="K155" s="222"/>
      <c r="L155" s="188"/>
      <c r="M155" s="12"/>
      <c r="N155" s="1"/>
    </row>
    <row r="156" spans="1:14" ht="57" customHeight="1">
      <c r="A156" s="91" t="s">
        <v>253</v>
      </c>
      <c r="B156" s="92" t="s">
        <v>240</v>
      </c>
      <c r="C156" s="82" t="s">
        <v>57</v>
      </c>
      <c r="D156" s="83">
        <f t="shared" si="7"/>
        <v>447.39279</v>
      </c>
      <c r="E156" s="83">
        <v>0</v>
      </c>
      <c r="F156" s="83">
        <v>0</v>
      </c>
      <c r="G156" s="83">
        <v>0</v>
      </c>
      <c r="H156" s="83">
        <v>0</v>
      </c>
      <c r="I156" s="83">
        <v>447.39279</v>
      </c>
      <c r="J156" s="83">
        <v>0</v>
      </c>
      <c r="K156" s="81" t="s">
        <v>44</v>
      </c>
      <c r="L156" s="188"/>
      <c r="M156" s="12"/>
      <c r="N156" s="1"/>
    </row>
    <row r="157" spans="1:14" ht="81" customHeight="1">
      <c r="A157" s="91" t="s">
        <v>259</v>
      </c>
      <c r="B157" s="92" t="s">
        <v>262</v>
      </c>
      <c r="C157" s="82" t="s">
        <v>57</v>
      </c>
      <c r="D157" s="83">
        <f aca="true" t="shared" si="8" ref="D157:D163">I157</f>
        <v>786.4462100000001</v>
      </c>
      <c r="E157" s="83">
        <v>0</v>
      </c>
      <c r="F157" s="83">
        <v>0</v>
      </c>
      <c r="G157" s="83">
        <v>0</v>
      </c>
      <c r="H157" s="83">
        <v>0</v>
      </c>
      <c r="I157" s="83">
        <f>I158+I159</f>
        <v>786.4462100000001</v>
      </c>
      <c r="J157" s="83">
        <v>0</v>
      </c>
      <c r="K157" s="220" t="s">
        <v>44</v>
      </c>
      <c r="L157" s="188"/>
      <c r="M157" s="12"/>
      <c r="N157" s="1"/>
    </row>
    <row r="158" spans="1:14" ht="74.25" customHeight="1">
      <c r="A158" s="91" t="s">
        <v>261</v>
      </c>
      <c r="B158" s="92" t="s">
        <v>260</v>
      </c>
      <c r="C158" s="82" t="s">
        <v>57</v>
      </c>
      <c r="D158" s="83">
        <f t="shared" si="8"/>
        <v>476.886</v>
      </c>
      <c r="E158" s="83">
        <v>0</v>
      </c>
      <c r="F158" s="83">
        <v>0</v>
      </c>
      <c r="G158" s="83">
        <v>0</v>
      </c>
      <c r="H158" s="83">
        <v>0</v>
      </c>
      <c r="I158" s="83">
        <v>476.886</v>
      </c>
      <c r="J158" s="83">
        <v>0</v>
      </c>
      <c r="K158" s="221"/>
      <c r="L158" s="188"/>
      <c r="M158" s="12"/>
      <c r="N158" s="1"/>
    </row>
    <row r="159" spans="1:14" ht="74.25" customHeight="1">
      <c r="A159" s="91" t="s">
        <v>263</v>
      </c>
      <c r="B159" s="92" t="s">
        <v>264</v>
      </c>
      <c r="C159" s="82" t="s">
        <v>57</v>
      </c>
      <c r="D159" s="83">
        <f t="shared" si="8"/>
        <v>309.56021</v>
      </c>
      <c r="E159" s="83">
        <v>0</v>
      </c>
      <c r="F159" s="83">
        <v>0</v>
      </c>
      <c r="G159" s="83">
        <v>0</v>
      </c>
      <c r="H159" s="83">
        <v>0</v>
      </c>
      <c r="I159" s="83">
        <v>309.56021</v>
      </c>
      <c r="J159" s="83">
        <v>0</v>
      </c>
      <c r="K159" s="222"/>
      <c r="L159" s="188"/>
      <c r="M159" s="12"/>
      <c r="N159" s="1"/>
    </row>
    <row r="160" spans="1:14" ht="30" customHeight="1">
      <c r="A160" s="107" t="s">
        <v>204</v>
      </c>
      <c r="B160" s="187" t="s">
        <v>205</v>
      </c>
      <c r="C160" s="48" t="s">
        <v>122</v>
      </c>
      <c r="D160" s="37">
        <f t="shared" si="8"/>
        <v>0</v>
      </c>
      <c r="E160" s="61">
        <v>0</v>
      </c>
      <c r="F160" s="37">
        <v>0</v>
      </c>
      <c r="G160" s="37">
        <v>0</v>
      </c>
      <c r="H160" s="37">
        <v>0</v>
      </c>
      <c r="I160" s="37">
        <v>0</v>
      </c>
      <c r="J160" s="61">
        <v>0</v>
      </c>
      <c r="K160" s="187" t="s">
        <v>44</v>
      </c>
      <c r="L160" s="188"/>
      <c r="M160" s="12"/>
      <c r="N160" s="1"/>
    </row>
    <row r="161" spans="1:14" ht="30" customHeight="1">
      <c r="A161" s="107"/>
      <c r="B161" s="189"/>
      <c r="C161" s="48" t="s">
        <v>136</v>
      </c>
      <c r="D161" s="37">
        <f t="shared" si="8"/>
        <v>0</v>
      </c>
      <c r="E161" s="61">
        <v>0</v>
      </c>
      <c r="F161" s="37">
        <v>0</v>
      </c>
      <c r="G161" s="37">
        <v>0</v>
      </c>
      <c r="H161" s="37">
        <v>0</v>
      </c>
      <c r="I161" s="37">
        <v>0</v>
      </c>
      <c r="J161" s="61">
        <v>0</v>
      </c>
      <c r="K161" s="188"/>
      <c r="L161" s="188"/>
      <c r="M161" s="12"/>
      <c r="N161" s="1"/>
    </row>
    <row r="162" spans="1:14" ht="30" customHeight="1">
      <c r="A162" s="107" t="s">
        <v>232</v>
      </c>
      <c r="B162" s="187" t="s">
        <v>124</v>
      </c>
      <c r="C162" s="48" t="s">
        <v>122</v>
      </c>
      <c r="D162" s="37">
        <f t="shared" si="8"/>
        <v>0</v>
      </c>
      <c r="E162" s="61">
        <v>0</v>
      </c>
      <c r="F162" s="37">
        <v>0</v>
      </c>
      <c r="G162" s="37">
        <v>0</v>
      </c>
      <c r="H162" s="37">
        <v>0</v>
      </c>
      <c r="I162" s="37">
        <v>0</v>
      </c>
      <c r="J162" s="61">
        <v>0</v>
      </c>
      <c r="K162" s="188"/>
      <c r="L162" s="188"/>
      <c r="M162" s="12"/>
      <c r="N162" s="1"/>
    </row>
    <row r="163" spans="1:14" ht="30" customHeight="1">
      <c r="A163" s="107"/>
      <c r="B163" s="189"/>
      <c r="C163" s="48" t="s">
        <v>136</v>
      </c>
      <c r="D163" s="37">
        <f t="shared" si="8"/>
        <v>0</v>
      </c>
      <c r="E163" s="61">
        <v>0</v>
      </c>
      <c r="F163" s="37">
        <v>0</v>
      </c>
      <c r="G163" s="37">
        <v>0</v>
      </c>
      <c r="H163" s="37">
        <v>0</v>
      </c>
      <c r="I163" s="37">
        <v>0</v>
      </c>
      <c r="J163" s="61">
        <v>0</v>
      </c>
      <c r="K163" s="189"/>
      <c r="L163" s="189"/>
      <c r="M163" s="12"/>
      <c r="N163" s="1"/>
    </row>
    <row r="164" spans="1:14" ht="24" customHeight="1">
      <c r="A164" s="52" t="s">
        <v>82</v>
      </c>
      <c r="B164" s="214" t="s">
        <v>155</v>
      </c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12"/>
      <c r="N164" s="1"/>
    </row>
    <row r="165" spans="1:14" ht="24" customHeight="1">
      <c r="A165" s="193" t="s">
        <v>84</v>
      </c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2"/>
      <c r="N165" s="1"/>
    </row>
    <row r="166" spans="1:14" ht="24" customHeight="1">
      <c r="A166" s="193" t="s">
        <v>83</v>
      </c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2"/>
      <c r="N166" s="1"/>
    </row>
    <row r="167" spans="1:14" ht="24" customHeight="1">
      <c r="A167" s="193" t="s">
        <v>51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2"/>
      <c r="N167" s="1"/>
    </row>
    <row r="168" spans="1:14" ht="24.75" customHeight="1">
      <c r="A168" s="194" t="s">
        <v>85</v>
      </c>
      <c r="B168" s="187" t="s">
        <v>156</v>
      </c>
      <c r="C168" s="13" t="s">
        <v>55</v>
      </c>
      <c r="D168" s="37">
        <f>F168+I168</f>
        <v>907.78526</v>
      </c>
      <c r="E168" s="61">
        <v>0</v>
      </c>
      <c r="F168" s="37">
        <v>862.396</v>
      </c>
      <c r="G168" s="61">
        <v>0</v>
      </c>
      <c r="H168" s="61">
        <v>0</v>
      </c>
      <c r="I168" s="37">
        <v>45.38926</v>
      </c>
      <c r="J168" s="61">
        <v>0</v>
      </c>
      <c r="K168" s="190" t="s">
        <v>86</v>
      </c>
      <c r="L168" s="187" t="s">
        <v>87</v>
      </c>
      <c r="M168" s="12"/>
      <c r="N168" s="1"/>
    </row>
    <row r="169" spans="1:14" ht="24.75" customHeight="1">
      <c r="A169" s="195"/>
      <c r="B169" s="188"/>
      <c r="C169" s="9" t="s">
        <v>56</v>
      </c>
      <c r="D169" s="37">
        <f>I169+F169</f>
        <v>878.2640000000001</v>
      </c>
      <c r="E169" s="61">
        <v>0</v>
      </c>
      <c r="F169" s="61">
        <f>G169+H169</f>
        <v>797.6415400000001</v>
      </c>
      <c r="G169" s="61">
        <v>707.83009</v>
      </c>
      <c r="H169" s="61">
        <v>89.81145</v>
      </c>
      <c r="I169" s="37">
        <v>80.62246</v>
      </c>
      <c r="J169" s="61">
        <v>0</v>
      </c>
      <c r="K169" s="191"/>
      <c r="L169" s="188"/>
      <c r="M169" s="12"/>
      <c r="N169" s="1"/>
    </row>
    <row r="170" spans="1:14" ht="24.75" customHeight="1">
      <c r="A170" s="195"/>
      <c r="B170" s="188"/>
      <c r="C170" s="81" t="s">
        <v>57</v>
      </c>
      <c r="D170" s="83">
        <v>0</v>
      </c>
      <c r="E170" s="85">
        <v>0</v>
      </c>
      <c r="F170" s="83">
        <v>0</v>
      </c>
      <c r="G170" s="85">
        <v>0</v>
      </c>
      <c r="H170" s="85">
        <v>0</v>
      </c>
      <c r="I170" s="83">
        <f>D170</f>
        <v>0</v>
      </c>
      <c r="J170" s="85">
        <v>0</v>
      </c>
      <c r="K170" s="191"/>
      <c r="L170" s="188"/>
      <c r="M170" s="12"/>
      <c r="N170" s="1"/>
    </row>
    <row r="171" spans="1:14" ht="24.75" customHeight="1">
      <c r="A171" s="195"/>
      <c r="B171" s="188"/>
      <c r="C171" s="9" t="s">
        <v>122</v>
      </c>
      <c r="D171" s="37">
        <v>0</v>
      </c>
      <c r="E171" s="61">
        <v>0</v>
      </c>
      <c r="F171" s="37">
        <v>0</v>
      </c>
      <c r="G171" s="61">
        <v>0</v>
      </c>
      <c r="H171" s="61">
        <v>0</v>
      </c>
      <c r="I171" s="37">
        <f>D171</f>
        <v>0</v>
      </c>
      <c r="J171" s="61">
        <v>0</v>
      </c>
      <c r="K171" s="191"/>
      <c r="L171" s="188"/>
      <c r="M171" s="12"/>
      <c r="N171" s="1"/>
    </row>
    <row r="172" spans="1:14" ht="24.75" customHeight="1">
      <c r="A172" s="196"/>
      <c r="B172" s="189"/>
      <c r="C172" s="9" t="s">
        <v>136</v>
      </c>
      <c r="D172" s="37">
        <v>0</v>
      </c>
      <c r="E172" s="61">
        <v>0</v>
      </c>
      <c r="F172" s="37">
        <v>0</v>
      </c>
      <c r="G172" s="61">
        <v>0</v>
      </c>
      <c r="H172" s="61">
        <v>0</v>
      </c>
      <c r="I172" s="37">
        <f>D172</f>
        <v>0</v>
      </c>
      <c r="J172" s="61">
        <v>0</v>
      </c>
      <c r="K172" s="192"/>
      <c r="L172" s="189"/>
      <c r="M172" s="12"/>
      <c r="N172" s="1"/>
    </row>
    <row r="173" spans="1:14" ht="19.5" customHeight="1">
      <c r="A173" s="194"/>
      <c r="B173" s="207" t="s">
        <v>11</v>
      </c>
      <c r="C173" s="213" t="s">
        <v>55</v>
      </c>
      <c r="D173" s="40">
        <f>D18+D23+D33+D136</f>
        <v>2123.93471</v>
      </c>
      <c r="E173" s="40">
        <f>E23</f>
        <v>120.6</v>
      </c>
      <c r="F173" s="41">
        <v>0</v>
      </c>
      <c r="G173" s="40">
        <v>0</v>
      </c>
      <c r="H173" s="41">
        <v>0</v>
      </c>
      <c r="I173" s="40">
        <f>I18+I23+I33+I136</f>
        <v>2003.33471</v>
      </c>
      <c r="J173" s="37">
        <v>0</v>
      </c>
      <c r="K173" s="13" t="s">
        <v>15</v>
      </c>
      <c r="L173" s="187"/>
      <c r="M173" s="12"/>
      <c r="N173" s="1"/>
    </row>
    <row r="174" spans="1:14" ht="19.5" customHeight="1">
      <c r="A174" s="195"/>
      <c r="B174" s="208"/>
      <c r="C174" s="213"/>
      <c r="D174" s="40">
        <f>D28+D38+D43+D48+D53+D58+D63+D68+D73+D78+D83+D125-D136</f>
        <v>2651.831</v>
      </c>
      <c r="E174" s="40">
        <v>0</v>
      </c>
      <c r="F174" s="41">
        <v>0</v>
      </c>
      <c r="G174" s="40">
        <v>0</v>
      </c>
      <c r="H174" s="41">
        <v>0</v>
      </c>
      <c r="I174" s="40">
        <f>I28+I127+I128+I129+I130+I131+I132+I133+I134+I135+I38+I43+I137+I48+I53+I58</f>
        <v>2651.8309999999997</v>
      </c>
      <c r="J174" s="41">
        <v>0</v>
      </c>
      <c r="K174" s="13" t="s">
        <v>14</v>
      </c>
      <c r="L174" s="188"/>
      <c r="M174" s="12"/>
      <c r="N174" s="1"/>
    </row>
    <row r="175" spans="1:14" ht="19.5" customHeight="1">
      <c r="A175" s="195"/>
      <c r="B175" s="208"/>
      <c r="C175" s="213"/>
      <c r="D175" s="40">
        <f>D168</f>
        <v>907.78526</v>
      </c>
      <c r="E175" s="40">
        <v>0</v>
      </c>
      <c r="F175" s="41">
        <f>F168</f>
        <v>862.396</v>
      </c>
      <c r="G175" s="40">
        <f>G168</f>
        <v>0</v>
      </c>
      <c r="H175" s="41">
        <v>0</v>
      </c>
      <c r="I175" s="40">
        <f>I168</f>
        <v>45.38926</v>
      </c>
      <c r="J175" s="41">
        <v>0</v>
      </c>
      <c r="K175" s="13" t="s">
        <v>86</v>
      </c>
      <c r="L175" s="188"/>
      <c r="M175" s="12"/>
      <c r="N175" s="1"/>
    </row>
    <row r="176" spans="1:14" ht="19.5" customHeight="1">
      <c r="A176" s="195"/>
      <c r="B176" s="208"/>
      <c r="C176" s="25" t="s">
        <v>69</v>
      </c>
      <c r="D176" s="40">
        <f>D173+D174+D175</f>
        <v>5683.550969999999</v>
      </c>
      <c r="E176" s="40">
        <f>E173</f>
        <v>120.6</v>
      </c>
      <c r="F176" s="41">
        <f>F175</f>
        <v>862.396</v>
      </c>
      <c r="G176" s="40">
        <f>G175</f>
        <v>0</v>
      </c>
      <c r="H176" s="41">
        <v>0</v>
      </c>
      <c r="I176" s="40">
        <f>I173+I174+I175</f>
        <v>4700.554969999999</v>
      </c>
      <c r="J176" s="41">
        <v>0</v>
      </c>
      <c r="K176" s="13"/>
      <c r="L176" s="188"/>
      <c r="M176" s="12"/>
      <c r="N176" s="1"/>
    </row>
    <row r="177" spans="1:14" ht="19.5" customHeight="1">
      <c r="A177" s="195"/>
      <c r="B177" s="208"/>
      <c r="C177" s="200" t="s">
        <v>56</v>
      </c>
      <c r="D177" s="40">
        <f>D19+D24+D34+D69+D84+D89</f>
        <v>3262.4569999999994</v>
      </c>
      <c r="E177" s="40">
        <v>120.6</v>
      </c>
      <c r="F177" s="41">
        <v>0</v>
      </c>
      <c r="G177" s="40">
        <v>0</v>
      </c>
      <c r="H177" s="41">
        <v>0</v>
      </c>
      <c r="I177" s="40">
        <f>I19+I34+I69+I84+I89</f>
        <v>3141.857</v>
      </c>
      <c r="J177" s="41">
        <v>0</v>
      </c>
      <c r="K177" s="13" t="s">
        <v>15</v>
      </c>
      <c r="L177" s="188"/>
      <c r="M177" s="12"/>
      <c r="N177" s="1"/>
    </row>
    <row r="178" spans="1:14" ht="19.5" customHeight="1">
      <c r="A178" s="195"/>
      <c r="B178" s="208"/>
      <c r="C178" s="200"/>
      <c r="D178" s="40">
        <f aca="true" t="shared" si="9" ref="D178:I178">D29+D39+D44+D49+D54+D59+D64+D74+D79+D138</f>
        <v>4296.37643</v>
      </c>
      <c r="E178" s="40">
        <f t="shared" si="9"/>
        <v>0</v>
      </c>
      <c r="F178" s="40">
        <f t="shared" si="9"/>
        <v>0</v>
      </c>
      <c r="G178" s="40">
        <f t="shared" si="9"/>
        <v>0</v>
      </c>
      <c r="H178" s="40">
        <f t="shared" si="9"/>
        <v>0</v>
      </c>
      <c r="I178" s="40">
        <f t="shared" si="9"/>
        <v>4296.37643</v>
      </c>
      <c r="J178" s="41">
        <v>0</v>
      </c>
      <c r="K178" s="13" t="s">
        <v>14</v>
      </c>
      <c r="L178" s="188"/>
      <c r="M178" s="12"/>
      <c r="N178" s="1"/>
    </row>
    <row r="179" spans="1:14" ht="19.5" customHeight="1">
      <c r="A179" s="195"/>
      <c r="B179" s="208"/>
      <c r="C179" s="200"/>
      <c r="D179" s="40">
        <f>F179+I179</f>
        <v>878.2640000000001</v>
      </c>
      <c r="E179" s="40">
        <v>0</v>
      </c>
      <c r="F179" s="40">
        <f>G179+H179</f>
        <v>797.6415400000001</v>
      </c>
      <c r="G179" s="40">
        <f>G169</f>
        <v>707.83009</v>
      </c>
      <c r="H179" s="40">
        <f>H169</f>
        <v>89.81145</v>
      </c>
      <c r="I179" s="40">
        <f>I169</f>
        <v>80.62246</v>
      </c>
      <c r="J179" s="41">
        <v>0</v>
      </c>
      <c r="K179" s="13" t="s">
        <v>86</v>
      </c>
      <c r="L179" s="188"/>
      <c r="M179" s="12"/>
      <c r="N179" s="1"/>
    </row>
    <row r="180" spans="1:14" ht="19.5" customHeight="1">
      <c r="A180" s="76"/>
      <c r="B180" s="208"/>
      <c r="C180" s="60" t="s">
        <v>70</v>
      </c>
      <c r="D180" s="40">
        <f aca="true" t="shared" si="10" ref="D180:I180">D177+D178+D179</f>
        <v>8437.09743</v>
      </c>
      <c r="E180" s="40">
        <f t="shared" si="10"/>
        <v>120.6</v>
      </c>
      <c r="F180" s="40">
        <f t="shared" si="10"/>
        <v>797.6415400000001</v>
      </c>
      <c r="G180" s="40">
        <f t="shared" si="10"/>
        <v>707.83009</v>
      </c>
      <c r="H180" s="40">
        <f t="shared" si="10"/>
        <v>89.81145</v>
      </c>
      <c r="I180" s="40">
        <f t="shared" si="10"/>
        <v>7518.85589</v>
      </c>
      <c r="J180" s="41">
        <v>0</v>
      </c>
      <c r="K180" s="13"/>
      <c r="L180" s="188"/>
      <c r="M180" s="12"/>
      <c r="N180" s="1"/>
    </row>
    <row r="181" spans="1:14" ht="19.5" customHeight="1">
      <c r="A181" s="76"/>
      <c r="B181" s="208"/>
      <c r="C181" s="204" t="s">
        <v>57</v>
      </c>
      <c r="D181" s="86">
        <f>D20+D25+D35+D70+D85+D118+D119+D120</f>
        <v>2920.26779</v>
      </c>
      <c r="E181" s="86">
        <f>E20+E25+E35</f>
        <v>123.3</v>
      </c>
      <c r="F181" s="86">
        <f>F20+F25+F35</f>
        <v>0</v>
      </c>
      <c r="G181" s="86">
        <f>G20+G25+G35</f>
        <v>0</v>
      </c>
      <c r="H181" s="86">
        <f>H20+H25+H35</f>
        <v>0</v>
      </c>
      <c r="I181" s="86">
        <f>I20+I25+I35+I40+I45+I118+I119+I120</f>
        <v>2796.96779</v>
      </c>
      <c r="J181" s="86">
        <v>0</v>
      </c>
      <c r="K181" s="13" t="s">
        <v>15</v>
      </c>
      <c r="L181" s="188"/>
      <c r="M181" s="12"/>
      <c r="N181" s="1"/>
    </row>
    <row r="182" spans="1:14" ht="19.5" customHeight="1">
      <c r="A182" s="76"/>
      <c r="B182" s="208"/>
      <c r="C182" s="205"/>
      <c r="D182" s="86">
        <f>I182</f>
        <v>4459.54</v>
      </c>
      <c r="E182" s="86">
        <v>0</v>
      </c>
      <c r="F182" s="86">
        <v>0</v>
      </c>
      <c r="G182" s="86">
        <v>0</v>
      </c>
      <c r="H182" s="86">
        <v>0</v>
      </c>
      <c r="I182" s="86">
        <f>I30+I95+I100+I105+I110+I115+I147</f>
        <v>4459.54</v>
      </c>
      <c r="J182" s="86">
        <v>0</v>
      </c>
      <c r="K182" s="13" t="s">
        <v>14</v>
      </c>
      <c r="L182" s="188"/>
      <c r="M182" s="12"/>
      <c r="N182" s="1"/>
    </row>
    <row r="183" spans="1:14" ht="19.5" customHeight="1">
      <c r="A183" s="76"/>
      <c r="B183" s="208"/>
      <c r="C183" s="206"/>
      <c r="D183" s="86">
        <f aca="true" t="shared" si="11" ref="D183:I183">D170</f>
        <v>0</v>
      </c>
      <c r="E183" s="86">
        <f t="shared" si="11"/>
        <v>0</v>
      </c>
      <c r="F183" s="86">
        <f t="shared" si="11"/>
        <v>0</v>
      </c>
      <c r="G183" s="86">
        <f t="shared" si="11"/>
        <v>0</v>
      </c>
      <c r="H183" s="86">
        <f t="shared" si="11"/>
        <v>0</v>
      </c>
      <c r="I183" s="86">
        <f t="shared" si="11"/>
        <v>0</v>
      </c>
      <c r="J183" s="86">
        <f>J22+J27+J37+J72+J87</f>
        <v>0</v>
      </c>
      <c r="K183" s="13" t="s">
        <v>86</v>
      </c>
      <c r="L183" s="188"/>
      <c r="M183" s="12"/>
      <c r="N183" s="1"/>
    </row>
    <row r="184" spans="1:14" ht="19.5" customHeight="1">
      <c r="A184" s="76"/>
      <c r="B184" s="208"/>
      <c r="C184" s="87" t="s">
        <v>71</v>
      </c>
      <c r="D184" s="86">
        <f>D181+D182</f>
        <v>7379.80779</v>
      </c>
      <c r="E184" s="86">
        <f>E181</f>
        <v>123.3</v>
      </c>
      <c r="F184" s="80">
        <v>0</v>
      </c>
      <c r="G184" s="86">
        <v>0</v>
      </c>
      <c r="H184" s="80">
        <v>0</v>
      </c>
      <c r="I184" s="86">
        <f>I181+I182</f>
        <v>7256.50779</v>
      </c>
      <c r="J184" s="80">
        <v>0</v>
      </c>
      <c r="K184" s="58"/>
      <c r="L184" s="188"/>
      <c r="M184" s="12"/>
      <c r="N184" s="1"/>
    </row>
    <row r="185" spans="1:12" ht="18.75" customHeight="1">
      <c r="A185" s="76"/>
      <c r="B185" s="208"/>
      <c r="C185" s="201" t="s">
        <v>122</v>
      </c>
      <c r="D185" s="40">
        <f>E185+I185</f>
        <v>1373.3</v>
      </c>
      <c r="E185" s="40">
        <f>E25</f>
        <v>123.3</v>
      </c>
      <c r="F185" s="41">
        <v>0</v>
      </c>
      <c r="G185" s="40">
        <v>0</v>
      </c>
      <c r="H185" s="41">
        <v>0</v>
      </c>
      <c r="I185" s="40">
        <f>I21</f>
        <v>1250</v>
      </c>
      <c r="J185" s="40">
        <v>0</v>
      </c>
      <c r="K185" s="13" t="s">
        <v>15</v>
      </c>
      <c r="L185" s="188"/>
    </row>
    <row r="186" spans="1:12" ht="20.25" customHeight="1">
      <c r="A186" s="76"/>
      <c r="B186" s="208"/>
      <c r="C186" s="202"/>
      <c r="D186" s="40">
        <f>I186</f>
        <v>132</v>
      </c>
      <c r="E186" s="40">
        <v>0</v>
      </c>
      <c r="F186" s="41">
        <v>0</v>
      </c>
      <c r="G186" s="40">
        <v>0</v>
      </c>
      <c r="H186" s="41">
        <v>0</v>
      </c>
      <c r="I186" s="40">
        <f>I31</f>
        <v>132</v>
      </c>
      <c r="J186" s="40">
        <v>0</v>
      </c>
      <c r="K186" s="13" t="s">
        <v>14</v>
      </c>
      <c r="L186" s="188"/>
    </row>
    <row r="187" spans="1:12" ht="20.25" customHeight="1">
      <c r="A187" s="76"/>
      <c r="B187" s="208"/>
      <c r="C187" s="203"/>
      <c r="D187" s="40">
        <v>0</v>
      </c>
      <c r="E187" s="40">
        <v>0</v>
      </c>
      <c r="F187" s="41">
        <v>0</v>
      </c>
      <c r="G187" s="40">
        <v>0</v>
      </c>
      <c r="H187" s="41">
        <v>0</v>
      </c>
      <c r="I187" s="40">
        <v>0</v>
      </c>
      <c r="J187" s="40">
        <v>0</v>
      </c>
      <c r="K187" s="13" t="s">
        <v>86</v>
      </c>
      <c r="L187" s="188"/>
    </row>
    <row r="188" spans="1:12" ht="19.5" customHeight="1">
      <c r="A188" s="76"/>
      <c r="B188" s="208"/>
      <c r="C188" s="102" t="s">
        <v>123</v>
      </c>
      <c r="D188" s="103">
        <f>D185+D186</f>
        <v>1505.3</v>
      </c>
      <c r="E188" s="103">
        <f>E26</f>
        <v>123.3</v>
      </c>
      <c r="F188" s="104">
        <v>0</v>
      </c>
      <c r="G188" s="103">
        <v>0</v>
      </c>
      <c r="H188" s="104">
        <v>0</v>
      </c>
      <c r="I188" s="103">
        <f>I185+I186</f>
        <v>1382</v>
      </c>
      <c r="J188" s="104">
        <v>0</v>
      </c>
      <c r="K188" s="105"/>
      <c r="L188" s="188"/>
    </row>
    <row r="189" spans="1:12" ht="19.5" customHeight="1">
      <c r="A189" s="194"/>
      <c r="B189" s="106" t="s">
        <v>11</v>
      </c>
      <c r="C189" s="200" t="s">
        <v>136</v>
      </c>
      <c r="D189" s="40">
        <f>D22+D27+D37+D72+D87</f>
        <v>1373.3</v>
      </c>
      <c r="E189" s="40">
        <f>E22+E32+E27+E37+E72+E87</f>
        <v>123.3</v>
      </c>
      <c r="F189" s="40">
        <f>F22+F32+F27+F37+F72+F87</f>
        <v>0</v>
      </c>
      <c r="G189" s="40">
        <f>G22+G32+G27+G37+G72+G87</f>
        <v>0</v>
      </c>
      <c r="H189" s="40">
        <f>H22+H32+H27+H37+H72+H87</f>
        <v>0</v>
      </c>
      <c r="I189" s="40">
        <f>I22</f>
        <v>1250</v>
      </c>
      <c r="J189" s="41">
        <v>0</v>
      </c>
      <c r="K189" s="13" t="s">
        <v>15</v>
      </c>
      <c r="L189" s="187"/>
    </row>
    <row r="190" spans="1:12" ht="19.5" customHeight="1">
      <c r="A190" s="195"/>
      <c r="B190" s="106"/>
      <c r="C190" s="200"/>
      <c r="D190" s="40">
        <f>D32+D42+D52+D57+D62+D67+D77+D82+D87+D163+D161</f>
        <v>132</v>
      </c>
      <c r="E190" s="40">
        <f>E32+E42+E52+E57+E62+E67+E77+E82+E87+E163</f>
        <v>0</v>
      </c>
      <c r="F190" s="40">
        <f>F32+F42+F52+F57+F62+F67+F77+F82+F87+F163</f>
        <v>0</v>
      </c>
      <c r="G190" s="40">
        <f>G32+G42+G52+G57+G62+G67+G77+G82+G87+G163</f>
        <v>0</v>
      </c>
      <c r="H190" s="40">
        <f>H32+H42+H52+H57+H62+H67+H77+H82+H87+H163</f>
        <v>0</v>
      </c>
      <c r="I190" s="40">
        <f>I32+I42+I52+I57+I62+I67+I77+I82+I87+I163+I161</f>
        <v>132</v>
      </c>
      <c r="J190" s="41">
        <v>0</v>
      </c>
      <c r="K190" s="13" t="s">
        <v>14</v>
      </c>
      <c r="L190" s="188"/>
    </row>
    <row r="191" spans="1:12" ht="19.5" customHeight="1">
      <c r="A191" s="195"/>
      <c r="B191" s="106"/>
      <c r="C191" s="200"/>
      <c r="D191" s="40">
        <f aca="true" t="shared" si="12" ref="D191:I191">D172</f>
        <v>0</v>
      </c>
      <c r="E191" s="40">
        <f t="shared" si="12"/>
        <v>0</v>
      </c>
      <c r="F191" s="40">
        <f t="shared" si="12"/>
        <v>0</v>
      </c>
      <c r="G191" s="40">
        <f t="shared" si="12"/>
        <v>0</v>
      </c>
      <c r="H191" s="40">
        <f t="shared" si="12"/>
        <v>0</v>
      </c>
      <c r="I191" s="40">
        <f t="shared" si="12"/>
        <v>0</v>
      </c>
      <c r="J191" s="41">
        <v>0</v>
      </c>
      <c r="K191" s="13" t="s">
        <v>86</v>
      </c>
      <c r="L191" s="188"/>
    </row>
    <row r="192" spans="1:12" ht="19.5" customHeight="1">
      <c r="A192" s="195"/>
      <c r="B192" s="106"/>
      <c r="C192" s="60" t="s">
        <v>202</v>
      </c>
      <c r="D192" s="40">
        <f>D189+D190+D191</f>
        <v>1505.3</v>
      </c>
      <c r="E192" s="40">
        <f>E189</f>
        <v>123.3</v>
      </c>
      <c r="F192" s="41">
        <f>F191</f>
        <v>0</v>
      </c>
      <c r="G192" s="40">
        <f>G189+G190+G191</f>
        <v>0</v>
      </c>
      <c r="H192" s="41">
        <f>H191</f>
        <v>0</v>
      </c>
      <c r="I192" s="40">
        <f>I189+I190+I191</f>
        <v>1382</v>
      </c>
      <c r="J192" s="41">
        <v>0</v>
      </c>
      <c r="K192" s="13"/>
      <c r="L192" s="188"/>
    </row>
    <row r="193" spans="1:12" ht="18" customHeight="1">
      <c r="A193" s="196"/>
      <c r="B193" s="106"/>
      <c r="C193" s="29" t="s">
        <v>183</v>
      </c>
      <c r="D193" s="42">
        <f aca="true" t="shared" si="13" ref="D193:J193">D176+D180+D184+D188+D192</f>
        <v>24511.056189999996</v>
      </c>
      <c r="E193" s="42">
        <f t="shared" si="13"/>
        <v>611.1</v>
      </c>
      <c r="F193" s="42">
        <f t="shared" si="13"/>
        <v>1660.03754</v>
      </c>
      <c r="G193" s="42">
        <f t="shared" si="13"/>
        <v>707.83009</v>
      </c>
      <c r="H193" s="42">
        <f t="shared" si="13"/>
        <v>89.81145</v>
      </c>
      <c r="I193" s="42">
        <f t="shared" si="13"/>
        <v>22239.91865</v>
      </c>
      <c r="J193" s="42">
        <f t="shared" si="13"/>
        <v>0</v>
      </c>
      <c r="K193" s="13"/>
      <c r="L193" s="189"/>
    </row>
    <row r="194" spans="1:10" ht="18" customHeight="1">
      <c r="A194" s="21"/>
      <c r="B194" s="209"/>
      <c r="C194" s="209"/>
      <c r="D194" s="209"/>
      <c r="E194" s="209"/>
      <c r="F194" s="209"/>
      <c r="G194" s="209"/>
      <c r="H194" s="209"/>
      <c r="I194" s="209"/>
      <c r="J194" s="209"/>
    </row>
    <row r="195" spans="1:10" ht="13.5" customHeight="1">
      <c r="A195" s="21"/>
      <c r="B195" s="136"/>
      <c r="C195" s="136"/>
      <c r="D195" s="136"/>
      <c r="E195" s="18"/>
      <c r="F195" s="18"/>
      <c r="G195" s="18"/>
      <c r="H195" s="136"/>
      <c r="I195" s="136"/>
      <c r="J195" s="18"/>
    </row>
    <row r="196" spans="1:10" ht="18.75" customHeight="1">
      <c r="A196" s="21"/>
      <c r="B196" s="18"/>
      <c r="C196" s="18"/>
      <c r="D196" s="20"/>
      <c r="E196" s="20"/>
      <c r="F196" s="20"/>
      <c r="G196" s="20"/>
      <c r="H196" s="20"/>
      <c r="I196" s="20"/>
      <c r="J196" s="18"/>
    </row>
    <row r="197" spans="1:10" ht="17.25" customHeight="1">
      <c r="A197" s="21"/>
      <c r="B197" s="36"/>
      <c r="C197" s="36"/>
      <c r="D197" s="36"/>
      <c r="E197" s="36"/>
      <c r="F197" s="36"/>
      <c r="G197" s="36"/>
      <c r="H197" s="215"/>
      <c r="I197" s="215"/>
      <c r="J197" s="36"/>
    </row>
    <row r="198" ht="21.75" customHeight="1">
      <c r="A198" s="21"/>
    </row>
    <row r="199" spans="1:10" ht="18" customHeight="1">
      <c r="A199" s="21"/>
      <c r="B199" s="18"/>
      <c r="C199" s="18"/>
      <c r="D199" s="18"/>
      <c r="E199" s="18"/>
      <c r="F199" s="18"/>
      <c r="G199" s="18"/>
      <c r="H199" s="136"/>
      <c r="I199" s="136"/>
      <c r="J199" s="18"/>
    </row>
    <row r="200" spans="1:10" ht="15">
      <c r="A200" s="21"/>
      <c r="B200" s="10"/>
      <c r="C200" s="21"/>
      <c r="D200" s="21"/>
      <c r="E200" s="21"/>
      <c r="F200" s="21"/>
      <c r="G200" s="21"/>
      <c r="H200" s="21"/>
      <c r="I200" s="21"/>
      <c r="J200" s="21"/>
    </row>
  </sheetData>
  <sheetProtection/>
  <mergeCells count="128">
    <mergeCell ref="L125:L134"/>
    <mergeCell ref="K148:K150"/>
    <mergeCell ref="K152:K155"/>
    <mergeCell ref="L135:L143"/>
    <mergeCell ref="L144:L150"/>
    <mergeCell ref="L151:L163"/>
    <mergeCell ref="K157:K159"/>
    <mergeCell ref="K108:K112"/>
    <mergeCell ref="L33:L62"/>
    <mergeCell ref="L63:L97"/>
    <mergeCell ref="L98:L120"/>
    <mergeCell ref="K73:K77"/>
    <mergeCell ref="K98:K102"/>
    <mergeCell ref="A123:L123"/>
    <mergeCell ref="A122:L122"/>
    <mergeCell ref="A98:A102"/>
    <mergeCell ref="B98:B102"/>
    <mergeCell ref="A113:A117"/>
    <mergeCell ref="B113:B117"/>
    <mergeCell ref="K113:K117"/>
    <mergeCell ref="K103:K107"/>
    <mergeCell ref="A108:A112"/>
    <mergeCell ref="B108:B112"/>
    <mergeCell ref="I9:I11"/>
    <mergeCell ref="K58:K62"/>
    <mergeCell ref="K63:K67"/>
    <mergeCell ref="K68:K72"/>
    <mergeCell ref="J7:J11"/>
    <mergeCell ref="F8:I8"/>
    <mergeCell ref="K18:K22"/>
    <mergeCell ref="K23:K27"/>
    <mergeCell ref="K53:K57"/>
    <mergeCell ref="K38:K42"/>
    <mergeCell ref="B58:B62"/>
    <mergeCell ref="A43:A47"/>
    <mergeCell ref="B43:B47"/>
    <mergeCell ref="K43:K47"/>
    <mergeCell ref="K48:K52"/>
    <mergeCell ref="A48:A52"/>
    <mergeCell ref="A103:A107"/>
    <mergeCell ref="B103:B107"/>
    <mergeCell ref="B93:B97"/>
    <mergeCell ref="A93:A97"/>
    <mergeCell ref="A23:A27"/>
    <mergeCell ref="B23:B27"/>
    <mergeCell ref="B38:B42"/>
    <mergeCell ref="B28:B32"/>
    <mergeCell ref="A38:A42"/>
    <mergeCell ref="B48:B52"/>
    <mergeCell ref="A63:A67"/>
    <mergeCell ref="B63:B67"/>
    <mergeCell ref="A68:A72"/>
    <mergeCell ref="B68:B72"/>
    <mergeCell ref="A53:A57"/>
    <mergeCell ref="B53:B57"/>
    <mergeCell ref="A58:A62"/>
    <mergeCell ref="A2:L2"/>
    <mergeCell ref="B13:L13"/>
    <mergeCell ref="J4:L4"/>
    <mergeCell ref="A17:L17"/>
    <mergeCell ref="A14:L14"/>
    <mergeCell ref="A15:L16"/>
    <mergeCell ref="G10:H10"/>
    <mergeCell ref="F10:F11"/>
    <mergeCell ref="B7:B11"/>
    <mergeCell ref="C7:C11"/>
    <mergeCell ref="H199:I199"/>
    <mergeCell ref="C177:C179"/>
    <mergeCell ref="B121:L121"/>
    <mergeCell ref="C173:C175"/>
    <mergeCell ref="B164:L164"/>
    <mergeCell ref="A165:L165"/>
    <mergeCell ref="A166:L166"/>
    <mergeCell ref="H197:I197"/>
    <mergeCell ref="H195:I195"/>
    <mergeCell ref="A124:L124"/>
    <mergeCell ref="B194:J194"/>
    <mergeCell ref="B195:D195"/>
    <mergeCell ref="A5:L5"/>
    <mergeCell ref="A6:L6"/>
    <mergeCell ref="E7:I7"/>
    <mergeCell ref="K7:K11"/>
    <mergeCell ref="L7:L11"/>
    <mergeCell ref="D7:D11"/>
    <mergeCell ref="E8:E11"/>
    <mergeCell ref="A7:A11"/>
    <mergeCell ref="A3:L3"/>
    <mergeCell ref="K28:K32"/>
    <mergeCell ref="A33:A37"/>
    <mergeCell ref="B33:B37"/>
    <mergeCell ref="K33:K37"/>
    <mergeCell ref="L18:L32"/>
    <mergeCell ref="A28:A32"/>
    <mergeCell ref="A18:A22"/>
    <mergeCell ref="B18:B22"/>
    <mergeCell ref="F9:H9"/>
    <mergeCell ref="A78:A82"/>
    <mergeCell ref="B78:B82"/>
    <mergeCell ref="K78:K82"/>
    <mergeCell ref="A73:A77"/>
    <mergeCell ref="B73:B77"/>
    <mergeCell ref="A162:A163"/>
    <mergeCell ref="B162:B163"/>
    <mergeCell ref="K93:K97"/>
    <mergeCell ref="C189:C191"/>
    <mergeCell ref="C185:C187"/>
    <mergeCell ref="A168:A172"/>
    <mergeCell ref="B168:B172"/>
    <mergeCell ref="C181:C183"/>
    <mergeCell ref="A173:A179"/>
    <mergeCell ref="B173:B188"/>
    <mergeCell ref="A83:A87"/>
    <mergeCell ref="B83:B87"/>
    <mergeCell ref="K83:K87"/>
    <mergeCell ref="A160:A161"/>
    <mergeCell ref="A88:A92"/>
    <mergeCell ref="B88:B92"/>
    <mergeCell ref="K88:K92"/>
    <mergeCell ref="B160:B161"/>
    <mergeCell ref="K160:K163"/>
    <mergeCell ref="K118:K120"/>
    <mergeCell ref="B189:B193"/>
    <mergeCell ref="L168:L172"/>
    <mergeCell ref="K168:K172"/>
    <mergeCell ref="A167:L167"/>
    <mergeCell ref="L173:L188"/>
    <mergeCell ref="A189:A193"/>
    <mergeCell ref="L189:L19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10" manualBreakCount="10">
    <brk id="32" max="11" man="1"/>
    <brk id="62" max="11" man="1"/>
    <brk id="97" max="11" man="1"/>
    <brk id="124" max="11" man="1"/>
    <brk id="135" max="11" man="1"/>
    <brk id="143" max="11" man="1"/>
    <brk id="150" max="11" man="1"/>
    <brk id="159" max="11" man="1"/>
    <brk id="188" max="11" man="1"/>
    <brk id="19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164" t="s">
        <v>217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35"/>
      <c r="N1" s="35"/>
    </row>
    <row r="2" spans="1:14" ht="15">
      <c r="A2" s="164" t="s">
        <v>135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35"/>
      <c r="N2" s="35"/>
    </row>
    <row r="3" spans="1:14" ht="15">
      <c r="A3" s="164" t="s">
        <v>300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5"/>
      <c r="N3" s="35"/>
    </row>
    <row r="4" spans="1:14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5"/>
      <c r="N4" s="35"/>
    </row>
    <row r="5" spans="1:12" ht="20.25">
      <c r="A5" s="210" t="s">
        <v>145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ht="15">
      <c r="A6" s="62"/>
    </row>
    <row r="7" spans="1:12" ht="12.75" customHeight="1">
      <c r="A7" s="173" t="s">
        <v>0</v>
      </c>
      <c r="B7" s="173" t="s">
        <v>45</v>
      </c>
      <c r="C7" s="173" t="s">
        <v>22</v>
      </c>
      <c r="D7" s="173" t="s">
        <v>46</v>
      </c>
      <c r="E7" s="233" t="s">
        <v>3</v>
      </c>
      <c r="F7" s="233"/>
      <c r="G7" s="233"/>
      <c r="H7" s="233"/>
      <c r="I7" s="233"/>
      <c r="J7" s="173" t="s">
        <v>24</v>
      </c>
      <c r="K7" s="173" t="s">
        <v>47</v>
      </c>
      <c r="L7" s="239" t="s">
        <v>38</v>
      </c>
    </row>
    <row r="8" spans="1:12" ht="12.75">
      <c r="A8" s="174"/>
      <c r="B8" s="174"/>
      <c r="C8" s="174"/>
      <c r="D8" s="174"/>
      <c r="E8" s="173" t="s">
        <v>4</v>
      </c>
      <c r="F8" s="233" t="s">
        <v>27</v>
      </c>
      <c r="G8" s="233"/>
      <c r="H8" s="233"/>
      <c r="I8" s="233"/>
      <c r="J8" s="174"/>
      <c r="K8" s="174"/>
      <c r="L8" s="240"/>
    </row>
    <row r="9" spans="1:12" ht="20.25" customHeight="1">
      <c r="A9" s="174"/>
      <c r="B9" s="174"/>
      <c r="C9" s="174"/>
      <c r="D9" s="174"/>
      <c r="E9" s="174"/>
      <c r="F9" s="234" t="s">
        <v>28</v>
      </c>
      <c r="G9" s="235"/>
      <c r="H9" s="236"/>
      <c r="I9" s="173" t="s">
        <v>7</v>
      </c>
      <c r="J9" s="174"/>
      <c r="K9" s="174"/>
      <c r="L9" s="240"/>
    </row>
    <row r="10" spans="1:12" ht="17.25" customHeight="1">
      <c r="A10" s="174"/>
      <c r="B10" s="174"/>
      <c r="C10" s="174"/>
      <c r="D10" s="174"/>
      <c r="E10" s="174"/>
      <c r="F10" s="237" t="s">
        <v>133</v>
      </c>
      <c r="G10" s="233" t="s">
        <v>130</v>
      </c>
      <c r="H10" s="233"/>
      <c r="I10" s="174"/>
      <c r="J10" s="174"/>
      <c r="K10" s="174"/>
      <c r="L10" s="240"/>
    </row>
    <row r="11" spans="1:12" ht="39">
      <c r="A11" s="175"/>
      <c r="B11" s="175"/>
      <c r="C11" s="175"/>
      <c r="D11" s="175"/>
      <c r="E11" s="175"/>
      <c r="F11" s="238"/>
      <c r="G11" s="8" t="s">
        <v>131</v>
      </c>
      <c r="H11" s="8" t="s">
        <v>132</v>
      </c>
      <c r="I11" s="175"/>
      <c r="J11" s="175"/>
      <c r="K11" s="175"/>
      <c r="L11" s="241"/>
    </row>
    <row r="12" spans="1:12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9.5" customHeight="1">
      <c r="A13" s="63">
        <v>1</v>
      </c>
      <c r="B13" s="223" t="s">
        <v>146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5"/>
    </row>
    <row r="14" spans="1:12" ht="21" customHeight="1">
      <c r="A14" s="226" t="s">
        <v>147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</row>
    <row r="15" spans="1:12" ht="19.5" customHeight="1">
      <c r="A15" s="227" t="s">
        <v>148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</row>
    <row r="16" spans="1:12" ht="19.5" customHeight="1">
      <c r="A16" s="242" t="s">
        <v>12</v>
      </c>
      <c r="B16" s="173" t="s">
        <v>150</v>
      </c>
      <c r="C16" s="8" t="s">
        <v>55</v>
      </c>
      <c r="D16" s="43">
        <f>I16</f>
        <v>26320.12689</v>
      </c>
      <c r="E16" s="43">
        <v>0</v>
      </c>
      <c r="F16" s="43">
        <v>0</v>
      </c>
      <c r="G16" s="43">
        <v>0</v>
      </c>
      <c r="H16" s="43">
        <v>0</v>
      </c>
      <c r="I16" s="43">
        <v>26320.12689</v>
      </c>
      <c r="J16" s="43">
        <v>0</v>
      </c>
      <c r="K16" s="173" t="s">
        <v>18</v>
      </c>
      <c r="L16" s="173" t="s">
        <v>149</v>
      </c>
    </row>
    <row r="17" spans="1:12" ht="19.5" customHeight="1">
      <c r="A17" s="243"/>
      <c r="B17" s="174"/>
      <c r="C17" s="8" t="s">
        <v>56</v>
      </c>
      <c r="D17" s="49">
        <f>I17</f>
        <v>29552.07792</v>
      </c>
      <c r="E17" s="49">
        <v>0</v>
      </c>
      <c r="F17" s="49">
        <v>0</v>
      </c>
      <c r="G17" s="49">
        <v>0</v>
      </c>
      <c r="H17" s="49">
        <v>0</v>
      </c>
      <c r="I17" s="49">
        <v>29552.07792</v>
      </c>
      <c r="J17" s="43">
        <v>0</v>
      </c>
      <c r="K17" s="174"/>
      <c r="L17" s="174"/>
    </row>
    <row r="18" spans="1:12" ht="19.5" customHeight="1">
      <c r="A18" s="243"/>
      <c r="B18" s="174"/>
      <c r="C18" s="88" t="s">
        <v>57</v>
      </c>
      <c r="D18" s="89">
        <f>I18</f>
        <v>30958.8155</v>
      </c>
      <c r="E18" s="89">
        <v>0</v>
      </c>
      <c r="F18" s="89">
        <v>0</v>
      </c>
      <c r="G18" s="89">
        <v>0</v>
      </c>
      <c r="H18" s="89">
        <v>0</v>
      </c>
      <c r="I18" s="89">
        <v>30958.8155</v>
      </c>
      <c r="J18" s="89">
        <v>0</v>
      </c>
      <c r="K18" s="174"/>
      <c r="L18" s="174"/>
    </row>
    <row r="19" spans="1:12" ht="19.5" customHeight="1">
      <c r="A19" s="243"/>
      <c r="B19" s="174"/>
      <c r="C19" s="8" t="s">
        <v>122</v>
      </c>
      <c r="D19" s="43">
        <f>I19</f>
        <v>31419.64</v>
      </c>
      <c r="E19" s="43">
        <v>0</v>
      </c>
      <c r="F19" s="43">
        <v>0</v>
      </c>
      <c r="G19" s="43">
        <v>0</v>
      </c>
      <c r="H19" s="43">
        <v>0</v>
      </c>
      <c r="I19" s="64">
        <v>31419.64</v>
      </c>
      <c r="J19" s="43">
        <v>0</v>
      </c>
      <c r="K19" s="174"/>
      <c r="L19" s="174"/>
    </row>
    <row r="20" spans="1:12" ht="19.5" customHeight="1">
      <c r="A20" s="244"/>
      <c r="B20" s="175"/>
      <c r="C20" s="8" t="s">
        <v>136</v>
      </c>
      <c r="D20" s="43">
        <f>I20</f>
        <v>31419.64</v>
      </c>
      <c r="E20" s="43">
        <v>0</v>
      </c>
      <c r="F20" s="43">
        <v>0</v>
      </c>
      <c r="G20" s="43">
        <v>0</v>
      </c>
      <c r="H20" s="43">
        <v>0</v>
      </c>
      <c r="I20" s="64">
        <v>31419.64</v>
      </c>
      <c r="J20" s="43">
        <v>0</v>
      </c>
      <c r="K20" s="175"/>
      <c r="L20" s="174"/>
    </row>
    <row r="21" spans="1:12" ht="19.5" customHeight="1">
      <c r="A21" s="242" t="s">
        <v>50</v>
      </c>
      <c r="B21" s="245" t="s">
        <v>151</v>
      </c>
      <c r="C21" s="8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173" t="s">
        <v>18</v>
      </c>
      <c r="L21" s="174"/>
    </row>
    <row r="22" spans="1:12" ht="19.5" customHeight="1">
      <c r="A22" s="243"/>
      <c r="B22" s="246"/>
      <c r="C22" s="8" t="s">
        <v>56</v>
      </c>
      <c r="D22" s="49">
        <f>I22</f>
        <v>74</v>
      </c>
      <c r="E22" s="43">
        <v>0</v>
      </c>
      <c r="F22" s="43">
        <v>0</v>
      </c>
      <c r="G22" s="43">
        <v>0</v>
      </c>
      <c r="H22" s="43">
        <v>0</v>
      </c>
      <c r="I22" s="43">
        <v>74</v>
      </c>
      <c r="J22" s="43">
        <v>0</v>
      </c>
      <c r="K22" s="174"/>
      <c r="L22" s="174"/>
    </row>
    <row r="23" spans="1:12" ht="19.5" customHeight="1">
      <c r="A23" s="243"/>
      <c r="B23" s="246"/>
      <c r="C23" s="8" t="s">
        <v>57</v>
      </c>
      <c r="D23" s="43">
        <f>I23</f>
        <v>0</v>
      </c>
      <c r="E23" s="43">
        <v>0</v>
      </c>
      <c r="F23" s="43">
        <v>0</v>
      </c>
      <c r="G23" s="43">
        <v>0</v>
      </c>
      <c r="H23" s="43">
        <v>0</v>
      </c>
      <c r="I23" s="64">
        <v>0</v>
      </c>
      <c r="J23" s="43">
        <v>0</v>
      </c>
      <c r="K23" s="174"/>
      <c r="L23" s="174"/>
    </row>
    <row r="24" spans="1:12" ht="19.5" customHeight="1">
      <c r="A24" s="243"/>
      <c r="B24" s="246"/>
      <c r="C24" s="8" t="s">
        <v>122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64">
        <v>0</v>
      </c>
      <c r="J24" s="43">
        <v>0</v>
      </c>
      <c r="K24" s="174"/>
      <c r="L24" s="174"/>
    </row>
    <row r="25" spans="1:12" ht="19.5" customHeight="1">
      <c r="A25" s="244"/>
      <c r="B25" s="247"/>
      <c r="C25" s="8" t="s">
        <v>136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64">
        <v>0</v>
      </c>
      <c r="J25" s="43">
        <v>0</v>
      </c>
      <c r="K25" s="175"/>
      <c r="L25" s="175"/>
    </row>
    <row r="26" spans="1:12" ht="19.5" customHeight="1">
      <c r="A26" s="230"/>
      <c r="B26" s="168" t="s">
        <v>11</v>
      </c>
      <c r="C26" s="30" t="s">
        <v>55</v>
      </c>
      <c r="D26" s="65">
        <f>D16</f>
        <v>26320.12689</v>
      </c>
      <c r="E26" s="65">
        <v>0</v>
      </c>
      <c r="F26" s="65">
        <f>F16</f>
        <v>0</v>
      </c>
      <c r="G26" s="45">
        <v>0</v>
      </c>
      <c r="H26" s="45">
        <v>0</v>
      </c>
      <c r="I26" s="65">
        <f>I16</f>
        <v>26320.12689</v>
      </c>
      <c r="J26" s="65">
        <v>0</v>
      </c>
      <c r="K26" s="173"/>
      <c r="L26" s="173"/>
    </row>
    <row r="27" spans="1:12" ht="19.5" customHeight="1">
      <c r="A27" s="231"/>
      <c r="B27" s="169"/>
      <c r="C27" s="30" t="s">
        <v>56</v>
      </c>
      <c r="D27" s="65">
        <f>D17</f>
        <v>29552.07792</v>
      </c>
      <c r="E27" s="65">
        <v>0</v>
      </c>
      <c r="F27" s="65">
        <v>0</v>
      </c>
      <c r="G27" s="45">
        <v>0</v>
      </c>
      <c r="H27" s="45">
        <v>0</v>
      </c>
      <c r="I27" s="65">
        <f>I17</f>
        <v>29552.07792</v>
      </c>
      <c r="J27" s="65">
        <v>0</v>
      </c>
      <c r="K27" s="174"/>
      <c r="L27" s="174"/>
    </row>
    <row r="28" spans="1:12" ht="19.5" customHeight="1">
      <c r="A28" s="231"/>
      <c r="B28" s="169"/>
      <c r="C28" s="97" t="s">
        <v>57</v>
      </c>
      <c r="D28" s="98">
        <f>D18</f>
        <v>30958.8155</v>
      </c>
      <c r="E28" s="98">
        <v>0</v>
      </c>
      <c r="F28" s="98">
        <v>0</v>
      </c>
      <c r="G28" s="98">
        <v>0</v>
      </c>
      <c r="H28" s="98">
        <v>0</v>
      </c>
      <c r="I28" s="98">
        <f>I18</f>
        <v>30958.8155</v>
      </c>
      <c r="J28" s="98">
        <v>0</v>
      </c>
      <c r="K28" s="174"/>
      <c r="L28" s="174"/>
    </row>
    <row r="29" spans="1:12" ht="19.5" customHeight="1">
      <c r="A29" s="231"/>
      <c r="B29" s="169"/>
      <c r="C29" s="30" t="s">
        <v>122</v>
      </c>
      <c r="D29" s="65">
        <f>D19</f>
        <v>31419.64</v>
      </c>
      <c r="E29" s="65">
        <v>0</v>
      </c>
      <c r="F29" s="65">
        <v>0</v>
      </c>
      <c r="G29" s="45">
        <v>0</v>
      </c>
      <c r="H29" s="45">
        <v>0</v>
      </c>
      <c r="I29" s="65">
        <f>I19</f>
        <v>31419.64</v>
      </c>
      <c r="J29" s="65">
        <v>0</v>
      </c>
      <c r="K29" s="174"/>
      <c r="L29" s="174"/>
    </row>
    <row r="30" spans="1:12" ht="19.5" customHeight="1">
      <c r="A30" s="231"/>
      <c r="B30" s="169"/>
      <c r="C30" s="30" t="s">
        <v>136</v>
      </c>
      <c r="D30" s="65">
        <f>D20</f>
        <v>31419.64</v>
      </c>
      <c r="E30" s="65">
        <v>0</v>
      </c>
      <c r="F30" s="65">
        <v>0</v>
      </c>
      <c r="G30" s="45">
        <v>0</v>
      </c>
      <c r="H30" s="45">
        <v>0</v>
      </c>
      <c r="I30" s="65">
        <f>I20</f>
        <v>31419.64</v>
      </c>
      <c r="J30" s="65">
        <v>0</v>
      </c>
      <c r="K30" s="174"/>
      <c r="L30" s="174"/>
    </row>
    <row r="31" spans="1:12" ht="19.5" customHeight="1">
      <c r="A31" s="232"/>
      <c r="B31" s="170"/>
      <c r="C31" s="66" t="s">
        <v>208</v>
      </c>
      <c r="D31" s="42">
        <f>D26+D27+D28+D29+D30</f>
        <v>149670.30031</v>
      </c>
      <c r="E31" s="42">
        <v>0</v>
      </c>
      <c r="F31" s="42">
        <v>0</v>
      </c>
      <c r="G31" s="45">
        <v>0</v>
      </c>
      <c r="H31" s="45">
        <v>0</v>
      </c>
      <c r="I31" s="42">
        <f>I26+I27+I28+I29+I30</f>
        <v>149670.30031</v>
      </c>
      <c r="J31" s="42">
        <v>0</v>
      </c>
      <c r="K31" s="175"/>
      <c r="L31" s="175"/>
    </row>
  </sheetData>
  <mergeCells count="32">
    <mergeCell ref="A16:A20"/>
    <mergeCell ref="B16:B20"/>
    <mergeCell ref="A21:A25"/>
    <mergeCell ref="B21:B25"/>
    <mergeCell ref="J7:J11"/>
    <mergeCell ref="K7:K11"/>
    <mergeCell ref="L7:L11"/>
    <mergeCell ref="A1:L1"/>
    <mergeCell ref="A5:L5"/>
    <mergeCell ref="A2:L2"/>
    <mergeCell ref="A3:L3"/>
    <mergeCell ref="A7:A11"/>
    <mergeCell ref="B7:B11"/>
    <mergeCell ref="C7:C11"/>
    <mergeCell ref="D7:D11"/>
    <mergeCell ref="E7:I7"/>
    <mergeCell ref="F8:I8"/>
    <mergeCell ref="F9:H9"/>
    <mergeCell ref="E8:E11"/>
    <mergeCell ref="F10:F11"/>
    <mergeCell ref="G10:H10"/>
    <mergeCell ref="I9:I11"/>
    <mergeCell ref="L26:L31"/>
    <mergeCell ref="B13:L13"/>
    <mergeCell ref="A14:L14"/>
    <mergeCell ref="A15:L15"/>
    <mergeCell ref="K16:K20"/>
    <mergeCell ref="K21:K25"/>
    <mergeCell ref="L16:L25"/>
    <mergeCell ref="A26:A31"/>
    <mergeCell ref="B26:B31"/>
    <mergeCell ref="K26:K3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75" zoomScaleSheetLayoutView="75" workbookViewId="0" topLeftCell="A1">
      <selection activeCell="A5" sqref="A5:M5"/>
    </sheetView>
  </sheetViews>
  <sheetFormatPr defaultColWidth="9.140625" defaultRowHeight="12.75"/>
  <cols>
    <col min="2" max="2" width="26.574218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ht="15">
      <c r="A1" s="10" t="s">
        <v>33</v>
      </c>
    </row>
    <row r="2" spans="1:13" ht="15">
      <c r="A2" s="164" t="s">
        <v>215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5">
      <c r="A3" s="35"/>
      <c r="B3" s="35"/>
      <c r="C3" s="35"/>
      <c r="D3" s="35"/>
      <c r="E3" s="35"/>
      <c r="F3" s="35"/>
      <c r="G3" s="35"/>
      <c r="H3" s="35"/>
      <c r="I3" s="164" t="s">
        <v>213</v>
      </c>
      <c r="J3" s="164"/>
      <c r="K3" s="164"/>
      <c r="L3" s="164"/>
      <c r="M3" s="164"/>
    </row>
    <row r="4" spans="1:13" ht="15">
      <c r="A4" s="10"/>
      <c r="I4" s="164" t="s">
        <v>300</v>
      </c>
      <c r="J4" s="164"/>
      <c r="K4" s="164"/>
      <c r="L4" s="164"/>
      <c r="M4" s="164"/>
    </row>
    <row r="5" spans="1:13" ht="20.25">
      <c r="A5" s="210" t="s">
        <v>157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ht="12.75">
      <c r="A7" s="183" t="s">
        <v>0</v>
      </c>
      <c r="B7" s="183" t="s">
        <v>34</v>
      </c>
      <c r="C7" s="183" t="s">
        <v>22</v>
      </c>
      <c r="D7" s="183" t="s">
        <v>23</v>
      </c>
      <c r="E7" s="183" t="s">
        <v>35</v>
      </c>
      <c r="F7" s="183"/>
      <c r="G7" s="183"/>
      <c r="H7" s="183"/>
      <c r="I7" s="183" t="s">
        <v>36</v>
      </c>
      <c r="J7" s="183"/>
      <c r="K7" s="183" t="s">
        <v>37</v>
      </c>
      <c r="L7" s="183"/>
      <c r="M7" s="183" t="s">
        <v>38</v>
      </c>
    </row>
    <row r="8" spans="1:13" ht="12.75">
      <c r="A8" s="183"/>
      <c r="B8" s="183"/>
      <c r="C8" s="183"/>
      <c r="D8" s="183"/>
      <c r="E8" s="183" t="s">
        <v>39</v>
      </c>
      <c r="F8" s="183" t="s">
        <v>27</v>
      </c>
      <c r="G8" s="183"/>
      <c r="H8" s="183"/>
      <c r="I8" s="183"/>
      <c r="J8" s="183"/>
      <c r="K8" s="183"/>
      <c r="L8" s="183"/>
      <c r="M8" s="183"/>
    </row>
    <row r="9" spans="1:13" ht="39">
      <c r="A9" s="183"/>
      <c r="B9" s="183"/>
      <c r="C9" s="183"/>
      <c r="D9" s="183"/>
      <c r="E9" s="183"/>
      <c r="F9" s="183" t="s">
        <v>40</v>
      </c>
      <c r="G9" s="183"/>
      <c r="H9" s="9" t="s">
        <v>7</v>
      </c>
      <c r="I9" s="183"/>
      <c r="J9" s="183"/>
      <c r="K9" s="183"/>
      <c r="L9" s="183"/>
      <c r="M9" s="183"/>
    </row>
    <row r="10" spans="1:13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186">
        <v>6</v>
      </c>
      <c r="G10" s="186"/>
      <c r="H10" s="7">
        <v>7</v>
      </c>
      <c r="I10" s="186">
        <v>8</v>
      </c>
      <c r="J10" s="186"/>
      <c r="K10" s="186">
        <v>9</v>
      </c>
      <c r="L10" s="186"/>
      <c r="M10" s="7">
        <v>10</v>
      </c>
    </row>
    <row r="11" spans="1:13" ht="19.5" customHeight="1">
      <c r="A11" s="27">
        <v>1</v>
      </c>
      <c r="B11" s="248" t="s">
        <v>158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</row>
    <row r="12" spans="1:13" ht="30" customHeight="1">
      <c r="A12" s="117" t="s">
        <v>159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30" customHeight="1">
      <c r="A13" s="117" t="s">
        <v>160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9.5" customHeight="1">
      <c r="A14" s="251" t="s">
        <v>51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3"/>
    </row>
    <row r="15" spans="1:13" ht="19.5" customHeight="1">
      <c r="A15" s="194" t="s">
        <v>12</v>
      </c>
      <c r="B15" s="187" t="s">
        <v>161</v>
      </c>
      <c r="C15" s="13" t="s">
        <v>55</v>
      </c>
      <c r="D15" s="67">
        <f>H15</f>
        <v>11828.34651</v>
      </c>
      <c r="E15" s="37">
        <v>0</v>
      </c>
      <c r="F15" s="254">
        <v>0</v>
      </c>
      <c r="G15" s="254"/>
      <c r="H15" s="68">
        <f>H20+H25</f>
        <v>11828.34651</v>
      </c>
      <c r="I15" s="254">
        <v>0</v>
      </c>
      <c r="J15" s="254"/>
      <c r="K15" s="255" t="s">
        <v>15</v>
      </c>
      <c r="L15" s="256"/>
      <c r="M15" s="187" t="s">
        <v>41</v>
      </c>
    </row>
    <row r="16" spans="1:13" ht="19.5" customHeight="1">
      <c r="A16" s="195"/>
      <c r="B16" s="188"/>
      <c r="C16" s="9" t="s">
        <v>56</v>
      </c>
      <c r="D16" s="37">
        <f>D21+D26</f>
        <v>12373.545590000002</v>
      </c>
      <c r="E16" s="37">
        <v>0</v>
      </c>
      <c r="F16" s="254">
        <v>0</v>
      </c>
      <c r="G16" s="254"/>
      <c r="H16" s="38">
        <f>D16</f>
        <v>12373.545590000002</v>
      </c>
      <c r="I16" s="254">
        <v>0</v>
      </c>
      <c r="J16" s="254"/>
      <c r="K16" s="257"/>
      <c r="L16" s="258"/>
      <c r="M16" s="188"/>
    </row>
    <row r="17" spans="1:13" ht="19.5" customHeight="1">
      <c r="A17" s="195"/>
      <c r="B17" s="188"/>
      <c r="C17" s="81" t="s">
        <v>57</v>
      </c>
      <c r="D17" s="83">
        <f>D22+D27</f>
        <v>12677.49754</v>
      </c>
      <c r="E17" s="83">
        <v>0</v>
      </c>
      <c r="F17" s="261">
        <v>0</v>
      </c>
      <c r="G17" s="261"/>
      <c r="H17" s="84">
        <f>H27+H22</f>
        <v>12677.49754</v>
      </c>
      <c r="I17" s="261">
        <v>0</v>
      </c>
      <c r="J17" s="261"/>
      <c r="K17" s="257"/>
      <c r="L17" s="258"/>
      <c r="M17" s="188"/>
    </row>
    <row r="18" spans="1:13" ht="19.5" customHeight="1">
      <c r="A18" s="195"/>
      <c r="B18" s="188"/>
      <c r="C18" s="9" t="s">
        <v>122</v>
      </c>
      <c r="D18" s="37">
        <f>D23+D28</f>
        <v>13000</v>
      </c>
      <c r="E18" s="37">
        <v>0</v>
      </c>
      <c r="F18" s="262">
        <v>0</v>
      </c>
      <c r="G18" s="263"/>
      <c r="H18" s="38">
        <f>H23+H28</f>
        <v>13000</v>
      </c>
      <c r="I18" s="262">
        <v>0</v>
      </c>
      <c r="J18" s="263"/>
      <c r="K18" s="257"/>
      <c r="L18" s="258"/>
      <c r="M18" s="188"/>
    </row>
    <row r="19" spans="1:13" ht="19.5" customHeight="1">
      <c r="A19" s="196"/>
      <c r="B19" s="189"/>
      <c r="C19" s="9" t="s">
        <v>136</v>
      </c>
      <c r="D19" s="37">
        <f>H19</f>
        <v>13500</v>
      </c>
      <c r="E19" s="37">
        <v>0</v>
      </c>
      <c r="F19" s="262">
        <v>0</v>
      </c>
      <c r="G19" s="263"/>
      <c r="H19" s="38">
        <f>H24+H29</f>
        <v>13500</v>
      </c>
      <c r="I19" s="262">
        <v>0</v>
      </c>
      <c r="J19" s="263"/>
      <c r="K19" s="259"/>
      <c r="L19" s="260"/>
      <c r="M19" s="188"/>
    </row>
    <row r="20" spans="1:13" ht="19.5" customHeight="1">
      <c r="A20" s="194" t="s">
        <v>48</v>
      </c>
      <c r="B20" s="187" t="s">
        <v>298</v>
      </c>
      <c r="C20" s="13" t="s">
        <v>55</v>
      </c>
      <c r="D20" s="37">
        <f aca="true" t="shared" si="0" ref="D20:D26">H20</f>
        <v>3433.82449</v>
      </c>
      <c r="E20" s="37">
        <v>0</v>
      </c>
      <c r="F20" s="254">
        <v>0</v>
      </c>
      <c r="G20" s="254"/>
      <c r="H20" s="37">
        <v>3433.82449</v>
      </c>
      <c r="I20" s="264">
        <v>0</v>
      </c>
      <c r="J20" s="264"/>
      <c r="K20" s="255" t="s">
        <v>15</v>
      </c>
      <c r="L20" s="256"/>
      <c r="M20" s="188"/>
    </row>
    <row r="21" spans="1:13" ht="19.5" customHeight="1">
      <c r="A21" s="195"/>
      <c r="B21" s="188"/>
      <c r="C21" s="9" t="s">
        <v>56</v>
      </c>
      <c r="D21" s="37">
        <f t="shared" si="0"/>
        <v>4099.21</v>
      </c>
      <c r="E21" s="37">
        <v>0</v>
      </c>
      <c r="F21" s="254">
        <v>0</v>
      </c>
      <c r="G21" s="254"/>
      <c r="H21" s="37">
        <v>4099.21</v>
      </c>
      <c r="I21" s="264">
        <v>0</v>
      </c>
      <c r="J21" s="264"/>
      <c r="K21" s="257"/>
      <c r="L21" s="258"/>
      <c r="M21" s="188"/>
    </row>
    <row r="22" spans="1:13" ht="19.5" customHeight="1">
      <c r="A22" s="195"/>
      <c r="B22" s="188"/>
      <c r="C22" s="81" t="s">
        <v>57</v>
      </c>
      <c r="D22" s="83">
        <f>H22</f>
        <v>4405.23754</v>
      </c>
      <c r="E22" s="83">
        <v>0</v>
      </c>
      <c r="F22" s="261">
        <v>0</v>
      </c>
      <c r="G22" s="261"/>
      <c r="H22" s="83">
        <f>4300+105.23754</f>
        <v>4405.23754</v>
      </c>
      <c r="I22" s="261">
        <v>0</v>
      </c>
      <c r="J22" s="261"/>
      <c r="K22" s="257"/>
      <c r="L22" s="258"/>
      <c r="M22" s="188"/>
    </row>
    <row r="23" spans="1:13" ht="19.5" customHeight="1">
      <c r="A23" s="195"/>
      <c r="B23" s="188"/>
      <c r="C23" s="9" t="s">
        <v>122</v>
      </c>
      <c r="D23" s="37">
        <f t="shared" si="0"/>
        <v>4300</v>
      </c>
      <c r="E23" s="37">
        <v>0</v>
      </c>
      <c r="F23" s="262">
        <v>0</v>
      </c>
      <c r="G23" s="263"/>
      <c r="H23" s="37">
        <v>4300</v>
      </c>
      <c r="I23" s="265">
        <v>0</v>
      </c>
      <c r="J23" s="266"/>
      <c r="K23" s="257"/>
      <c r="L23" s="258"/>
      <c r="M23" s="188"/>
    </row>
    <row r="24" spans="1:13" ht="19.5" customHeight="1">
      <c r="A24" s="196"/>
      <c r="B24" s="189"/>
      <c r="C24" s="9" t="s">
        <v>136</v>
      </c>
      <c r="D24" s="37">
        <f>H24</f>
        <v>4500</v>
      </c>
      <c r="E24" s="37">
        <v>0</v>
      </c>
      <c r="F24" s="262">
        <v>0</v>
      </c>
      <c r="G24" s="263"/>
      <c r="H24" s="37">
        <v>4500</v>
      </c>
      <c r="I24" s="265">
        <v>0</v>
      </c>
      <c r="J24" s="266"/>
      <c r="K24" s="259"/>
      <c r="L24" s="260"/>
      <c r="M24" s="188"/>
    </row>
    <row r="25" spans="1:13" ht="19.5" customHeight="1">
      <c r="A25" s="194" t="s">
        <v>50</v>
      </c>
      <c r="B25" s="187" t="s">
        <v>209</v>
      </c>
      <c r="C25" s="13" t="s">
        <v>55</v>
      </c>
      <c r="D25" s="37">
        <f t="shared" si="0"/>
        <v>8394.52202</v>
      </c>
      <c r="E25" s="37">
        <v>0</v>
      </c>
      <c r="F25" s="254">
        <v>0</v>
      </c>
      <c r="G25" s="254"/>
      <c r="H25" s="37">
        <v>8394.52202</v>
      </c>
      <c r="I25" s="264">
        <v>0</v>
      </c>
      <c r="J25" s="264"/>
      <c r="K25" s="255" t="s">
        <v>15</v>
      </c>
      <c r="L25" s="256"/>
      <c r="M25" s="188"/>
    </row>
    <row r="26" spans="1:13" ht="19.5" customHeight="1">
      <c r="A26" s="195"/>
      <c r="B26" s="188"/>
      <c r="C26" s="9" t="s">
        <v>56</v>
      </c>
      <c r="D26" s="37">
        <f t="shared" si="0"/>
        <v>8274.33559</v>
      </c>
      <c r="E26" s="37">
        <v>0</v>
      </c>
      <c r="F26" s="254">
        <v>0</v>
      </c>
      <c r="G26" s="254"/>
      <c r="H26" s="37">
        <v>8274.33559</v>
      </c>
      <c r="I26" s="264">
        <v>0</v>
      </c>
      <c r="J26" s="264"/>
      <c r="K26" s="257"/>
      <c r="L26" s="258"/>
      <c r="M26" s="188"/>
    </row>
    <row r="27" spans="1:13" ht="19.5" customHeight="1">
      <c r="A27" s="195"/>
      <c r="B27" s="188"/>
      <c r="C27" s="81" t="s">
        <v>57</v>
      </c>
      <c r="D27" s="83">
        <f aca="true" t="shared" si="1" ref="D27:D32">H27</f>
        <v>8272.26</v>
      </c>
      <c r="E27" s="83">
        <v>0</v>
      </c>
      <c r="F27" s="261">
        <v>0</v>
      </c>
      <c r="G27" s="261"/>
      <c r="H27" s="83">
        <f>8210+62.26</f>
        <v>8272.26</v>
      </c>
      <c r="I27" s="261">
        <v>0</v>
      </c>
      <c r="J27" s="261"/>
      <c r="K27" s="257"/>
      <c r="L27" s="258"/>
      <c r="M27" s="188"/>
    </row>
    <row r="28" spans="1:13" ht="19.5" customHeight="1">
      <c r="A28" s="195"/>
      <c r="B28" s="188"/>
      <c r="C28" s="9" t="s">
        <v>122</v>
      </c>
      <c r="D28" s="37">
        <f t="shared" si="1"/>
        <v>8700</v>
      </c>
      <c r="E28" s="37">
        <v>0</v>
      </c>
      <c r="F28" s="262">
        <v>0</v>
      </c>
      <c r="G28" s="263"/>
      <c r="H28" s="37">
        <v>8700</v>
      </c>
      <c r="I28" s="265">
        <v>0</v>
      </c>
      <c r="J28" s="266"/>
      <c r="K28" s="257"/>
      <c r="L28" s="258"/>
      <c r="M28" s="188"/>
    </row>
    <row r="29" spans="1:13" ht="19.5" customHeight="1">
      <c r="A29" s="196"/>
      <c r="B29" s="189"/>
      <c r="C29" s="9" t="s">
        <v>136</v>
      </c>
      <c r="D29" s="37">
        <f t="shared" si="1"/>
        <v>9000</v>
      </c>
      <c r="E29" s="37">
        <v>0</v>
      </c>
      <c r="F29" s="262">
        <v>0</v>
      </c>
      <c r="G29" s="263"/>
      <c r="H29" s="37">
        <v>9000</v>
      </c>
      <c r="I29" s="265">
        <v>0</v>
      </c>
      <c r="J29" s="266"/>
      <c r="K29" s="259"/>
      <c r="L29" s="260"/>
      <c r="M29" s="189"/>
    </row>
    <row r="30" spans="1:13" ht="19.5" customHeight="1">
      <c r="A30" s="194" t="s">
        <v>16</v>
      </c>
      <c r="B30" s="187" t="s">
        <v>162</v>
      </c>
      <c r="C30" s="13" t="s">
        <v>55</v>
      </c>
      <c r="D30" s="37">
        <f t="shared" si="1"/>
        <v>2102.86698</v>
      </c>
      <c r="E30" s="37">
        <v>0</v>
      </c>
      <c r="F30" s="254">
        <v>0</v>
      </c>
      <c r="G30" s="254"/>
      <c r="H30" s="39">
        <v>2102.86698</v>
      </c>
      <c r="I30" s="254">
        <v>0</v>
      </c>
      <c r="J30" s="254"/>
      <c r="K30" s="268" t="s">
        <v>15</v>
      </c>
      <c r="L30" s="269"/>
      <c r="M30" s="187" t="s">
        <v>41</v>
      </c>
    </row>
    <row r="31" spans="1:13" ht="19.5" customHeight="1">
      <c r="A31" s="195"/>
      <c r="B31" s="188"/>
      <c r="C31" s="9" t="s">
        <v>56</v>
      </c>
      <c r="D31" s="37">
        <f t="shared" si="1"/>
        <v>0</v>
      </c>
      <c r="E31" s="61">
        <v>0</v>
      </c>
      <c r="F31" s="267">
        <v>0</v>
      </c>
      <c r="G31" s="267"/>
      <c r="H31" s="37">
        <v>0</v>
      </c>
      <c r="I31" s="267">
        <v>0</v>
      </c>
      <c r="J31" s="267"/>
      <c r="K31" s="270"/>
      <c r="L31" s="271"/>
      <c r="M31" s="188"/>
    </row>
    <row r="32" spans="1:13" ht="19.5" customHeight="1">
      <c r="A32" s="195"/>
      <c r="B32" s="188"/>
      <c r="C32" s="9" t="s">
        <v>57</v>
      </c>
      <c r="D32" s="37">
        <f t="shared" si="1"/>
        <v>0</v>
      </c>
      <c r="E32" s="61">
        <v>0</v>
      </c>
      <c r="F32" s="267">
        <v>0</v>
      </c>
      <c r="G32" s="267"/>
      <c r="H32" s="39">
        <v>0</v>
      </c>
      <c r="I32" s="267">
        <v>0</v>
      </c>
      <c r="J32" s="267"/>
      <c r="K32" s="270"/>
      <c r="L32" s="271"/>
      <c r="M32" s="188"/>
    </row>
    <row r="33" spans="1:13" ht="19.5" customHeight="1">
      <c r="A33" s="195"/>
      <c r="B33" s="188"/>
      <c r="C33" s="9" t="s">
        <v>122</v>
      </c>
      <c r="D33" s="37">
        <v>0</v>
      </c>
      <c r="E33" s="37">
        <v>0</v>
      </c>
      <c r="F33" s="262">
        <v>0</v>
      </c>
      <c r="G33" s="263"/>
      <c r="H33" s="37">
        <v>0</v>
      </c>
      <c r="I33" s="265">
        <v>0</v>
      </c>
      <c r="J33" s="266"/>
      <c r="K33" s="270"/>
      <c r="L33" s="271"/>
      <c r="M33" s="188"/>
    </row>
    <row r="34" spans="1:13" ht="19.5" customHeight="1">
      <c r="A34" s="196"/>
      <c r="B34" s="189"/>
      <c r="C34" s="9" t="s">
        <v>136</v>
      </c>
      <c r="D34" s="37">
        <v>0</v>
      </c>
      <c r="E34" s="37">
        <v>0</v>
      </c>
      <c r="F34" s="262">
        <v>0</v>
      </c>
      <c r="G34" s="263"/>
      <c r="H34" s="37">
        <v>0</v>
      </c>
      <c r="I34" s="265">
        <v>0</v>
      </c>
      <c r="J34" s="266"/>
      <c r="K34" s="272"/>
      <c r="L34" s="273"/>
      <c r="M34" s="188"/>
    </row>
    <row r="35" spans="1:13" ht="19.5" customHeight="1">
      <c r="A35" s="194" t="s">
        <v>19</v>
      </c>
      <c r="B35" s="187" t="s">
        <v>163</v>
      </c>
      <c r="C35" s="13" t="s">
        <v>55</v>
      </c>
      <c r="D35" s="37">
        <f>H35</f>
        <v>36.62019</v>
      </c>
      <c r="E35" s="37">
        <v>0</v>
      </c>
      <c r="F35" s="254">
        <v>0</v>
      </c>
      <c r="G35" s="254"/>
      <c r="H35" s="37">
        <v>36.62019</v>
      </c>
      <c r="I35" s="264">
        <v>0</v>
      </c>
      <c r="J35" s="264"/>
      <c r="K35" s="255" t="s">
        <v>15</v>
      </c>
      <c r="L35" s="256"/>
      <c r="M35" s="188"/>
    </row>
    <row r="36" spans="1:13" ht="19.5" customHeight="1">
      <c r="A36" s="195"/>
      <c r="B36" s="188"/>
      <c r="C36" s="9" t="s">
        <v>56</v>
      </c>
      <c r="D36" s="37">
        <v>0</v>
      </c>
      <c r="E36" s="37">
        <v>0</v>
      </c>
      <c r="F36" s="254">
        <v>0</v>
      </c>
      <c r="G36" s="254"/>
      <c r="H36" s="37">
        <v>0</v>
      </c>
      <c r="I36" s="264">
        <v>0</v>
      </c>
      <c r="J36" s="264"/>
      <c r="K36" s="257"/>
      <c r="L36" s="258"/>
      <c r="M36" s="188"/>
    </row>
    <row r="37" spans="1:13" ht="19.5" customHeight="1">
      <c r="A37" s="195"/>
      <c r="B37" s="188"/>
      <c r="C37" s="9" t="s">
        <v>57</v>
      </c>
      <c r="D37" s="37">
        <f>H37</f>
        <v>0</v>
      </c>
      <c r="E37" s="37">
        <v>0</v>
      </c>
      <c r="F37" s="254">
        <v>0</v>
      </c>
      <c r="G37" s="254"/>
      <c r="H37" s="37">
        <v>0</v>
      </c>
      <c r="I37" s="264">
        <v>0</v>
      </c>
      <c r="J37" s="264"/>
      <c r="K37" s="257"/>
      <c r="L37" s="258"/>
      <c r="M37" s="188"/>
    </row>
    <row r="38" spans="1:13" ht="19.5" customHeight="1">
      <c r="A38" s="195"/>
      <c r="B38" s="188"/>
      <c r="C38" s="9" t="s">
        <v>122</v>
      </c>
      <c r="D38" s="37">
        <v>0</v>
      </c>
      <c r="E38" s="37">
        <v>0</v>
      </c>
      <c r="F38" s="262">
        <v>0</v>
      </c>
      <c r="G38" s="263"/>
      <c r="H38" s="37">
        <v>0</v>
      </c>
      <c r="I38" s="265">
        <v>0</v>
      </c>
      <c r="J38" s="266"/>
      <c r="K38" s="257"/>
      <c r="L38" s="258"/>
      <c r="M38" s="188"/>
    </row>
    <row r="39" spans="1:13" ht="19.5" customHeight="1">
      <c r="A39" s="196"/>
      <c r="B39" s="189"/>
      <c r="C39" s="9" t="s">
        <v>136</v>
      </c>
      <c r="D39" s="37">
        <v>0</v>
      </c>
      <c r="E39" s="37">
        <v>0</v>
      </c>
      <c r="F39" s="262">
        <v>0</v>
      </c>
      <c r="G39" s="263"/>
      <c r="H39" s="37">
        <v>0</v>
      </c>
      <c r="I39" s="265">
        <v>0</v>
      </c>
      <c r="J39" s="266"/>
      <c r="K39" s="259"/>
      <c r="L39" s="260"/>
      <c r="M39" s="189"/>
    </row>
    <row r="40" spans="1:13" ht="19.5" customHeight="1">
      <c r="A40" s="107"/>
      <c r="B40" s="106" t="s">
        <v>11</v>
      </c>
      <c r="C40" s="25" t="s">
        <v>55</v>
      </c>
      <c r="D40" s="40">
        <f>H40</f>
        <v>13967.833679999998</v>
      </c>
      <c r="E40" s="39">
        <v>0</v>
      </c>
      <c r="F40" s="267">
        <v>0</v>
      </c>
      <c r="G40" s="267"/>
      <c r="H40" s="40">
        <f>H15+H30+H35</f>
        <v>13967.833679999998</v>
      </c>
      <c r="I40" s="254">
        <v>0</v>
      </c>
      <c r="J40" s="254"/>
      <c r="K40" s="268" t="s">
        <v>15</v>
      </c>
      <c r="L40" s="269"/>
      <c r="M40" s="132"/>
    </row>
    <row r="41" spans="1:13" ht="19.5" customHeight="1">
      <c r="A41" s="107"/>
      <c r="B41" s="106"/>
      <c r="C41" s="22" t="s">
        <v>56</v>
      </c>
      <c r="D41" s="40">
        <f>H41</f>
        <v>12373.545590000002</v>
      </c>
      <c r="E41" s="40">
        <v>0</v>
      </c>
      <c r="F41" s="276">
        <v>0</v>
      </c>
      <c r="G41" s="276"/>
      <c r="H41" s="40">
        <f>H16</f>
        <v>12373.545590000002</v>
      </c>
      <c r="I41" s="277">
        <v>0</v>
      </c>
      <c r="J41" s="277"/>
      <c r="K41" s="270"/>
      <c r="L41" s="271"/>
      <c r="M41" s="132"/>
    </row>
    <row r="42" spans="1:13" ht="19.5" customHeight="1">
      <c r="A42" s="107"/>
      <c r="B42" s="106"/>
      <c r="C42" s="79" t="s">
        <v>57</v>
      </c>
      <c r="D42" s="86">
        <f>H42</f>
        <v>12677.49754</v>
      </c>
      <c r="E42" s="86">
        <v>0</v>
      </c>
      <c r="F42" s="278">
        <v>0</v>
      </c>
      <c r="G42" s="278"/>
      <c r="H42" s="86">
        <f>H17</f>
        <v>12677.49754</v>
      </c>
      <c r="I42" s="278">
        <v>0</v>
      </c>
      <c r="J42" s="278"/>
      <c r="K42" s="270"/>
      <c r="L42" s="271"/>
      <c r="M42" s="132"/>
    </row>
    <row r="43" spans="1:13" ht="19.5" customHeight="1">
      <c r="A43" s="107"/>
      <c r="B43" s="106"/>
      <c r="C43" s="25" t="s">
        <v>122</v>
      </c>
      <c r="D43" s="40">
        <f>D18</f>
        <v>13000</v>
      </c>
      <c r="E43" s="40">
        <v>0</v>
      </c>
      <c r="F43" s="276">
        <v>0</v>
      </c>
      <c r="G43" s="276"/>
      <c r="H43" s="40">
        <f>H18</f>
        <v>13000</v>
      </c>
      <c r="I43" s="276">
        <v>0</v>
      </c>
      <c r="J43" s="276"/>
      <c r="K43" s="270"/>
      <c r="L43" s="271"/>
      <c r="M43" s="132"/>
    </row>
    <row r="44" spans="1:13" ht="19.5" customHeight="1">
      <c r="A44" s="107"/>
      <c r="B44" s="106"/>
      <c r="C44" s="25" t="s">
        <v>136</v>
      </c>
      <c r="D44" s="40">
        <f>D19</f>
        <v>13500</v>
      </c>
      <c r="E44" s="40">
        <v>0</v>
      </c>
      <c r="F44" s="274">
        <v>0</v>
      </c>
      <c r="G44" s="275"/>
      <c r="H44" s="40">
        <f>H19+H34</f>
        <v>13500</v>
      </c>
      <c r="I44" s="274">
        <v>0</v>
      </c>
      <c r="J44" s="275"/>
      <c r="K44" s="270"/>
      <c r="L44" s="271"/>
      <c r="M44" s="132"/>
    </row>
    <row r="45" spans="1:13" ht="19.5" customHeight="1">
      <c r="A45" s="107"/>
      <c r="B45" s="106"/>
      <c r="C45" s="29" t="s">
        <v>183</v>
      </c>
      <c r="D45" s="42">
        <f>D40+D41+D42+D43+D44</f>
        <v>65518.87681</v>
      </c>
      <c r="E45" s="42">
        <v>0</v>
      </c>
      <c r="F45" s="279">
        <v>0</v>
      </c>
      <c r="G45" s="279"/>
      <c r="H45" s="42">
        <f>H40+H41+H42+H43+H44</f>
        <v>65518.87681</v>
      </c>
      <c r="I45" s="279">
        <v>0</v>
      </c>
      <c r="J45" s="279"/>
      <c r="K45" s="272"/>
      <c r="L45" s="273"/>
      <c r="M45" s="132"/>
    </row>
  </sheetData>
  <mergeCells count="106">
    <mergeCell ref="I24:J24"/>
    <mergeCell ref="F24:G24"/>
    <mergeCell ref="F26:G26"/>
    <mergeCell ref="I26:J26"/>
    <mergeCell ref="F38:G38"/>
    <mergeCell ref="I38:J38"/>
    <mergeCell ref="F29:G29"/>
    <mergeCell ref="I29:J29"/>
    <mergeCell ref="B20:B24"/>
    <mergeCell ref="A20:A24"/>
    <mergeCell ref="B25:B29"/>
    <mergeCell ref="A25:A29"/>
    <mergeCell ref="K40:L45"/>
    <mergeCell ref="M40:M45"/>
    <mergeCell ref="F41:G41"/>
    <mergeCell ref="I41:J41"/>
    <mergeCell ref="F42:G42"/>
    <mergeCell ref="I42:J42"/>
    <mergeCell ref="F43:G43"/>
    <mergeCell ref="I43:J43"/>
    <mergeCell ref="F45:G45"/>
    <mergeCell ref="I45:J45"/>
    <mergeCell ref="I39:J39"/>
    <mergeCell ref="A40:A45"/>
    <mergeCell ref="B40:B45"/>
    <mergeCell ref="F40:G40"/>
    <mergeCell ref="I40:J40"/>
    <mergeCell ref="I44:J44"/>
    <mergeCell ref="F44:G44"/>
    <mergeCell ref="K30:L34"/>
    <mergeCell ref="F30:G30"/>
    <mergeCell ref="I30:J30"/>
    <mergeCell ref="A35:A39"/>
    <mergeCell ref="B35:B39"/>
    <mergeCell ref="F35:G35"/>
    <mergeCell ref="I35:J35"/>
    <mergeCell ref="F36:G36"/>
    <mergeCell ref="I36:J36"/>
    <mergeCell ref="F39:G39"/>
    <mergeCell ref="A30:A34"/>
    <mergeCell ref="B30:B34"/>
    <mergeCell ref="I34:J34"/>
    <mergeCell ref="F33:G33"/>
    <mergeCell ref="I33:J33"/>
    <mergeCell ref="F34:G34"/>
    <mergeCell ref="F31:G31"/>
    <mergeCell ref="I31:J31"/>
    <mergeCell ref="F32:G32"/>
    <mergeCell ref="I32:J32"/>
    <mergeCell ref="M30:M39"/>
    <mergeCell ref="F21:G21"/>
    <mergeCell ref="I21:J21"/>
    <mergeCell ref="F22:G22"/>
    <mergeCell ref="I22:J22"/>
    <mergeCell ref="F23:G23"/>
    <mergeCell ref="I23:J23"/>
    <mergeCell ref="K35:L39"/>
    <mergeCell ref="F37:G37"/>
    <mergeCell ref="I37:J37"/>
    <mergeCell ref="F17:G17"/>
    <mergeCell ref="F25:G25"/>
    <mergeCell ref="I25:J25"/>
    <mergeCell ref="M15:M29"/>
    <mergeCell ref="F27:G27"/>
    <mergeCell ref="I27:J27"/>
    <mergeCell ref="F28:G28"/>
    <mergeCell ref="I28:J28"/>
    <mergeCell ref="K20:L24"/>
    <mergeCell ref="K25:L29"/>
    <mergeCell ref="I18:J18"/>
    <mergeCell ref="F20:G20"/>
    <mergeCell ref="I20:J20"/>
    <mergeCell ref="I19:J19"/>
    <mergeCell ref="F19:G19"/>
    <mergeCell ref="A14:M14"/>
    <mergeCell ref="F15:G15"/>
    <mergeCell ref="I15:J15"/>
    <mergeCell ref="F16:G16"/>
    <mergeCell ref="I16:J16"/>
    <mergeCell ref="A15:A19"/>
    <mergeCell ref="B15:B19"/>
    <mergeCell ref="K15:L19"/>
    <mergeCell ref="I17:J17"/>
    <mergeCell ref="F18:G18"/>
    <mergeCell ref="K10:L10"/>
    <mergeCell ref="B11:M11"/>
    <mergeCell ref="A12:M12"/>
    <mergeCell ref="A13:M13"/>
    <mergeCell ref="F8:H8"/>
    <mergeCell ref="F9:G9"/>
    <mergeCell ref="F10:G10"/>
    <mergeCell ref="I10:J10"/>
    <mergeCell ref="A6:M6"/>
    <mergeCell ref="A7:A9"/>
    <mergeCell ref="B7:B9"/>
    <mergeCell ref="C7:C9"/>
    <mergeCell ref="D7:D9"/>
    <mergeCell ref="E7:H7"/>
    <mergeCell ref="I7:J9"/>
    <mergeCell ref="K7:L9"/>
    <mergeCell ref="M7:M9"/>
    <mergeCell ref="E8:E9"/>
    <mergeCell ref="A2:M2"/>
    <mergeCell ref="I3:M3"/>
    <mergeCell ref="I4:M4"/>
    <mergeCell ref="A5:M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7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16.00390625" style="109" customWidth="1"/>
    <col min="2" max="2" width="30.140625" style="109" customWidth="1"/>
    <col min="3" max="3" width="27.28125" style="109" customWidth="1"/>
    <col min="4" max="4" width="9.28125" style="109" bestFit="1" customWidth="1"/>
    <col min="5" max="6" width="8.8515625" style="109" customWidth="1"/>
    <col min="7" max="7" width="19.140625" style="109" customWidth="1"/>
    <col min="8" max="8" width="10.421875" style="109" customWidth="1"/>
    <col min="9" max="9" width="14.8515625" style="109" customWidth="1"/>
    <col min="10" max="10" width="23.421875" style="109" customWidth="1"/>
    <col min="11" max="11" width="15.7109375" style="109" customWidth="1"/>
    <col min="12" max="12" width="10.7109375" style="109" bestFit="1" customWidth="1"/>
    <col min="13" max="15" width="9.421875" style="109" bestFit="1" customWidth="1"/>
    <col min="16" max="16" width="14.00390625" style="109" customWidth="1"/>
    <col min="17" max="17" width="8.8515625" style="109" customWidth="1"/>
    <col min="18" max="18" width="14.421875" style="109" customWidth="1"/>
    <col min="19" max="16384" width="8.8515625" style="109" customWidth="1"/>
  </cols>
  <sheetData>
    <row r="2" spans="1:15" ht="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80" t="s">
        <v>297</v>
      </c>
      <c r="L2" s="280"/>
      <c r="M2" s="280"/>
      <c r="N2" s="280"/>
      <c r="O2" s="280"/>
    </row>
    <row r="3" spans="1:15" ht="38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281" t="s">
        <v>135</v>
      </c>
      <c r="L3" s="281"/>
      <c r="M3" s="281"/>
      <c r="N3" s="281"/>
      <c r="O3" s="281"/>
    </row>
    <row r="4" spans="1:15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280" t="s">
        <v>299</v>
      </c>
      <c r="L4" s="280"/>
      <c r="M4" s="280"/>
      <c r="N4" s="280"/>
      <c r="O4" s="280"/>
    </row>
    <row r="5" spans="1:15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10"/>
      <c r="L5" s="110"/>
      <c r="M5" s="110"/>
      <c r="N5" s="110"/>
      <c r="O5" s="110"/>
    </row>
    <row r="6" spans="1:15" ht="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10"/>
      <c r="L6" s="110"/>
      <c r="M6" s="110"/>
      <c r="N6" s="110"/>
      <c r="O6" s="110"/>
    </row>
    <row r="7" spans="1:15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280" t="s">
        <v>269</v>
      </c>
      <c r="L7" s="280"/>
      <c r="M7" s="280"/>
      <c r="N7" s="280"/>
      <c r="O7" s="280"/>
    </row>
    <row r="8" spans="1:15" ht="30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281" t="s">
        <v>114</v>
      </c>
      <c r="L8" s="280"/>
      <c r="M8" s="280"/>
      <c r="N8" s="280"/>
      <c r="O8" s="280"/>
    </row>
    <row r="9" spans="1:15" ht="52.5" customHeight="1">
      <c r="A9" s="282" t="s">
        <v>270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</row>
    <row r="10" spans="1:15" ht="78" customHeight="1">
      <c r="A10" s="111"/>
      <c r="B10" s="112" t="s">
        <v>271</v>
      </c>
      <c r="C10" s="112" t="s">
        <v>272</v>
      </c>
      <c r="D10" s="283" t="s">
        <v>273</v>
      </c>
      <c r="E10" s="284"/>
      <c r="F10" s="284"/>
      <c r="G10" s="284"/>
      <c r="H10" s="285"/>
      <c r="I10" s="283" t="s">
        <v>274</v>
      </c>
      <c r="J10" s="284"/>
      <c r="K10" s="284"/>
      <c r="L10" s="284"/>
      <c r="M10" s="284"/>
      <c r="N10" s="284"/>
      <c r="O10" s="285"/>
    </row>
    <row r="11" spans="1:15" ht="46.5">
      <c r="A11" s="111"/>
      <c r="B11" s="111"/>
      <c r="C11" s="113"/>
      <c r="D11" s="113" t="s">
        <v>275</v>
      </c>
      <c r="E11" s="113" t="s">
        <v>276</v>
      </c>
      <c r="F11" s="113" t="s">
        <v>277</v>
      </c>
      <c r="G11" s="113" t="s">
        <v>278</v>
      </c>
      <c r="H11" s="113" t="s">
        <v>279</v>
      </c>
      <c r="I11" s="113">
        <v>2018</v>
      </c>
      <c r="J11" s="113">
        <v>2019</v>
      </c>
      <c r="K11" s="113">
        <v>2020</v>
      </c>
      <c r="L11" s="120">
        <v>2021</v>
      </c>
      <c r="M11" s="120">
        <v>2022</v>
      </c>
      <c r="N11" s="120">
        <v>2023</v>
      </c>
      <c r="O11" s="121">
        <v>2024</v>
      </c>
    </row>
    <row r="12" spans="1:15" ht="28.5" customHeight="1">
      <c r="A12" s="286" t="s">
        <v>280</v>
      </c>
      <c r="B12" s="286" t="s">
        <v>281</v>
      </c>
      <c r="C12" s="122" t="s">
        <v>133</v>
      </c>
      <c r="D12" s="111"/>
      <c r="E12" s="111"/>
      <c r="F12" s="111"/>
      <c r="G12" s="111"/>
      <c r="H12" s="111"/>
      <c r="I12" s="123">
        <f>I13+I14</f>
        <v>5122.61042</v>
      </c>
      <c r="J12" s="123">
        <f aca="true" t="shared" si="0" ref="J12:O12">J13+J14</f>
        <v>8934.190999999999</v>
      </c>
      <c r="K12" s="123">
        <f t="shared" si="0"/>
        <v>483.616</v>
      </c>
      <c r="L12" s="124">
        <f t="shared" si="0"/>
        <v>152.9</v>
      </c>
      <c r="M12" s="124">
        <f t="shared" si="0"/>
        <v>0</v>
      </c>
      <c r="N12" s="124">
        <f t="shared" si="0"/>
        <v>0</v>
      </c>
      <c r="O12" s="124">
        <f t="shared" si="0"/>
        <v>0</v>
      </c>
    </row>
    <row r="13" spans="1:15" ht="15">
      <c r="A13" s="287"/>
      <c r="B13" s="287"/>
      <c r="C13" s="122" t="s">
        <v>282</v>
      </c>
      <c r="D13" s="111"/>
      <c r="E13" s="111"/>
      <c r="F13" s="111"/>
      <c r="G13" s="111"/>
      <c r="H13" s="111"/>
      <c r="I13" s="123">
        <f>I16+I17+I24</f>
        <v>4913.57542</v>
      </c>
      <c r="J13" s="123">
        <f aca="true" t="shared" si="1" ref="J13:O13">J16+J17+J24</f>
        <v>5785.977</v>
      </c>
      <c r="K13" s="123">
        <f t="shared" si="1"/>
        <v>483.616</v>
      </c>
      <c r="L13" s="124">
        <f t="shared" si="1"/>
        <v>152.9</v>
      </c>
      <c r="M13" s="124">
        <f t="shared" si="1"/>
        <v>0</v>
      </c>
      <c r="N13" s="124">
        <f t="shared" si="1"/>
        <v>0</v>
      </c>
      <c r="O13" s="124">
        <f t="shared" si="1"/>
        <v>0</v>
      </c>
    </row>
    <row r="14" spans="1:15" ht="15">
      <c r="A14" s="288"/>
      <c r="B14" s="288"/>
      <c r="C14" s="122" t="s">
        <v>14</v>
      </c>
      <c r="D14" s="111"/>
      <c r="E14" s="111"/>
      <c r="F14" s="111"/>
      <c r="G14" s="111"/>
      <c r="H14" s="111"/>
      <c r="I14" s="123">
        <f>I18</f>
        <v>209.035</v>
      </c>
      <c r="J14" s="123">
        <f aca="true" t="shared" si="2" ref="J14:O14">J18</f>
        <v>3148.214</v>
      </c>
      <c r="K14" s="124">
        <f t="shared" si="2"/>
        <v>0</v>
      </c>
      <c r="L14" s="124">
        <f t="shared" si="2"/>
        <v>0</v>
      </c>
      <c r="M14" s="124">
        <f t="shared" si="2"/>
        <v>0</v>
      </c>
      <c r="N14" s="124">
        <f t="shared" si="2"/>
        <v>0</v>
      </c>
      <c r="O14" s="124">
        <f t="shared" si="2"/>
        <v>0</v>
      </c>
    </row>
    <row r="15" spans="1:15" ht="50.25" customHeight="1">
      <c r="A15" s="289" t="s">
        <v>283</v>
      </c>
      <c r="B15" s="286" t="s">
        <v>284</v>
      </c>
      <c r="C15" s="122" t="s">
        <v>285</v>
      </c>
      <c r="D15" s="111"/>
      <c r="E15" s="111"/>
      <c r="F15" s="111"/>
      <c r="G15" s="111"/>
      <c r="H15" s="111"/>
      <c r="I15" s="123">
        <f>I16+I17+I18</f>
        <v>5122.61042</v>
      </c>
      <c r="J15" s="123">
        <f aca="true" t="shared" si="3" ref="J15:O15">J16+J17+J18</f>
        <v>8934.190999999999</v>
      </c>
      <c r="K15" s="123">
        <f t="shared" si="3"/>
        <v>483.616</v>
      </c>
      <c r="L15" s="124">
        <f t="shared" si="3"/>
        <v>152.9</v>
      </c>
      <c r="M15" s="124">
        <f t="shared" si="3"/>
        <v>0</v>
      </c>
      <c r="N15" s="124">
        <f t="shared" si="3"/>
        <v>0</v>
      </c>
      <c r="O15" s="124">
        <f t="shared" si="3"/>
        <v>0</v>
      </c>
    </row>
    <row r="16" spans="1:15" ht="29.25" customHeight="1">
      <c r="A16" s="290"/>
      <c r="B16" s="287"/>
      <c r="C16" s="122" t="s">
        <v>282</v>
      </c>
      <c r="D16" s="111">
        <v>733</v>
      </c>
      <c r="E16" s="125" t="s">
        <v>286</v>
      </c>
      <c r="F16" s="125" t="s">
        <v>287</v>
      </c>
      <c r="G16" s="126" t="s">
        <v>288</v>
      </c>
      <c r="H16" s="111">
        <v>244</v>
      </c>
      <c r="I16" s="123">
        <f>I19+I20+I21</f>
        <v>3298.83809</v>
      </c>
      <c r="J16" s="123">
        <f aca="true" t="shared" si="4" ref="J16:O16">J19+J20+J21</f>
        <v>3839.52083</v>
      </c>
      <c r="K16" s="124">
        <f t="shared" si="4"/>
        <v>0</v>
      </c>
      <c r="L16" s="124">
        <f t="shared" si="4"/>
        <v>0</v>
      </c>
      <c r="M16" s="124">
        <f t="shared" si="4"/>
        <v>0</v>
      </c>
      <c r="N16" s="124">
        <f t="shared" si="4"/>
        <v>0</v>
      </c>
      <c r="O16" s="124">
        <f t="shared" si="4"/>
        <v>0</v>
      </c>
    </row>
    <row r="17" spans="1:15" ht="35.25" customHeight="1">
      <c r="A17" s="290"/>
      <c r="B17" s="287"/>
      <c r="C17" s="122" t="s">
        <v>282</v>
      </c>
      <c r="D17" s="111">
        <v>733</v>
      </c>
      <c r="E17" s="125" t="s">
        <v>286</v>
      </c>
      <c r="F17" s="125" t="s">
        <v>287</v>
      </c>
      <c r="G17" s="126">
        <v>1350125550</v>
      </c>
      <c r="H17" s="111">
        <v>244</v>
      </c>
      <c r="I17" s="123">
        <f>I22</f>
        <v>1614.73733</v>
      </c>
      <c r="J17" s="123">
        <f aca="true" t="shared" si="5" ref="J17:O18">J22</f>
        <v>1946.45617</v>
      </c>
      <c r="K17" s="123">
        <f t="shared" si="5"/>
        <v>483.616</v>
      </c>
      <c r="L17" s="124">
        <f t="shared" si="5"/>
        <v>152.9</v>
      </c>
      <c r="M17" s="124">
        <f t="shared" si="5"/>
        <v>0</v>
      </c>
      <c r="N17" s="124">
        <f t="shared" si="5"/>
        <v>0</v>
      </c>
      <c r="O17" s="124">
        <f t="shared" si="5"/>
        <v>0</v>
      </c>
    </row>
    <row r="18" spans="1:15" ht="53.25" customHeight="1">
      <c r="A18" s="291"/>
      <c r="B18" s="288"/>
      <c r="C18" s="122" t="s">
        <v>14</v>
      </c>
      <c r="D18" s="111">
        <v>735</v>
      </c>
      <c r="E18" s="125" t="s">
        <v>289</v>
      </c>
      <c r="F18" s="125" t="s">
        <v>290</v>
      </c>
      <c r="G18" s="126">
        <v>1350191000</v>
      </c>
      <c r="H18" s="111">
        <v>244</v>
      </c>
      <c r="I18" s="123">
        <f>I23</f>
        <v>209.035</v>
      </c>
      <c r="J18" s="123">
        <f t="shared" si="5"/>
        <v>3148.214</v>
      </c>
      <c r="K18" s="124">
        <f t="shared" si="5"/>
        <v>0</v>
      </c>
      <c r="L18" s="124">
        <f t="shared" si="5"/>
        <v>0</v>
      </c>
      <c r="M18" s="124">
        <f t="shared" si="5"/>
        <v>0</v>
      </c>
      <c r="N18" s="124">
        <f t="shared" si="5"/>
        <v>0</v>
      </c>
      <c r="O18" s="124">
        <f t="shared" si="5"/>
        <v>0</v>
      </c>
    </row>
    <row r="19" spans="1:15" ht="62.25">
      <c r="A19" s="111"/>
      <c r="B19" s="127" t="s">
        <v>291</v>
      </c>
      <c r="C19" s="122" t="s">
        <v>282</v>
      </c>
      <c r="D19" s="111">
        <v>733</v>
      </c>
      <c r="E19" s="125" t="s">
        <v>286</v>
      </c>
      <c r="F19" s="125" t="s">
        <v>287</v>
      </c>
      <c r="G19" s="126" t="s">
        <v>288</v>
      </c>
      <c r="H19" s="111">
        <v>244</v>
      </c>
      <c r="I19" s="111">
        <v>2642.48571</v>
      </c>
      <c r="J19" s="111">
        <v>3574.59389</v>
      </c>
      <c r="K19" s="124">
        <v>0</v>
      </c>
      <c r="L19" s="128">
        <v>0</v>
      </c>
      <c r="M19" s="128">
        <v>0</v>
      </c>
      <c r="N19" s="128">
        <v>0</v>
      </c>
      <c r="O19" s="129">
        <v>0</v>
      </c>
    </row>
    <row r="20" spans="1:15" ht="62.25">
      <c r="A20" s="111"/>
      <c r="B20" s="127" t="s">
        <v>292</v>
      </c>
      <c r="C20" s="122" t="s">
        <v>282</v>
      </c>
      <c r="D20" s="111">
        <v>733</v>
      </c>
      <c r="E20" s="125" t="s">
        <v>286</v>
      </c>
      <c r="F20" s="125" t="s">
        <v>287</v>
      </c>
      <c r="G20" s="126" t="s">
        <v>288</v>
      </c>
      <c r="H20" s="111">
        <v>244</v>
      </c>
      <c r="I20" s="111">
        <v>326.5536</v>
      </c>
      <c r="J20" s="111">
        <v>72.9509</v>
      </c>
      <c r="K20" s="124">
        <v>0</v>
      </c>
      <c r="L20" s="128">
        <v>0</v>
      </c>
      <c r="M20" s="128">
        <v>0</v>
      </c>
      <c r="N20" s="128">
        <v>0</v>
      </c>
      <c r="O20" s="129">
        <v>0</v>
      </c>
    </row>
    <row r="21" spans="1:15" ht="46.5">
      <c r="A21" s="111"/>
      <c r="B21" s="127" t="s">
        <v>293</v>
      </c>
      <c r="C21" s="122" t="s">
        <v>282</v>
      </c>
      <c r="D21" s="111">
        <v>733</v>
      </c>
      <c r="E21" s="125" t="s">
        <v>286</v>
      </c>
      <c r="F21" s="125" t="s">
        <v>287</v>
      </c>
      <c r="G21" s="126" t="s">
        <v>288</v>
      </c>
      <c r="H21" s="111">
        <v>244</v>
      </c>
      <c r="I21" s="111">
        <v>329.79878</v>
      </c>
      <c r="J21" s="111">
        <v>191.97604</v>
      </c>
      <c r="K21" s="124">
        <v>0</v>
      </c>
      <c r="L21" s="128">
        <v>0</v>
      </c>
      <c r="M21" s="128">
        <v>0</v>
      </c>
      <c r="N21" s="128">
        <v>0</v>
      </c>
      <c r="O21" s="129">
        <v>0</v>
      </c>
    </row>
    <row r="22" spans="1:15" ht="46.5">
      <c r="A22" s="111"/>
      <c r="B22" s="127" t="s">
        <v>293</v>
      </c>
      <c r="C22" s="122" t="s">
        <v>282</v>
      </c>
      <c r="D22" s="111">
        <v>733</v>
      </c>
      <c r="E22" s="125" t="s">
        <v>286</v>
      </c>
      <c r="F22" s="125" t="s">
        <v>287</v>
      </c>
      <c r="G22" s="126">
        <v>1350125550</v>
      </c>
      <c r="H22" s="111">
        <v>244</v>
      </c>
      <c r="I22" s="111">
        <v>1614.73733</v>
      </c>
      <c r="J22" s="111">
        <v>1946.45617</v>
      </c>
      <c r="K22" s="111">
        <v>483.616</v>
      </c>
      <c r="L22" s="128">
        <v>152.9</v>
      </c>
      <c r="M22" s="128">
        <v>0</v>
      </c>
      <c r="N22" s="128">
        <v>0</v>
      </c>
      <c r="O22" s="129">
        <v>0</v>
      </c>
    </row>
    <row r="23" spans="1:15" ht="46.5">
      <c r="A23" s="111"/>
      <c r="B23" s="127" t="s">
        <v>293</v>
      </c>
      <c r="C23" s="122" t="s">
        <v>14</v>
      </c>
      <c r="D23" s="111">
        <v>733</v>
      </c>
      <c r="E23" s="125" t="s">
        <v>289</v>
      </c>
      <c r="F23" s="125" t="s">
        <v>290</v>
      </c>
      <c r="G23" s="126">
        <v>1350191000</v>
      </c>
      <c r="H23" s="111">
        <v>244</v>
      </c>
      <c r="I23" s="111">
        <v>209.035</v>
      </c>
      <c r="J23" s="111">
        <v>3148.214</v>
      </c>
      <c r="K23" s="124">
        <v>0</v>
      </c>
      <c r="L23" s="128">
        <v>0</v>
      </c>
      <c r="M23" s="128">
        <v>0</v>
      </c>
      <c r="N23" s="128">
        <v>0</v>
      </c>
      <c r="O23" s="129">
        <v>0</v>
      </c>
    </row>
    <row r="24" spans="1:15" ht="86.25" customHeight="1">
      <c r="A24" s="122" t="s">
        <v>294</v>
      </c>
      <c r="B24" s="130" t="s">
        <v>295</v>
      </c>
      <c r="C24" s="122" t="s">
        <v>282</v>
      </c>
      <c r="D24" s="111"/>
      <c r="E24" s="125"/>
      <c r="F24" s="125"/>
      <c r="G24" s="111"/>
      <c r="H24" s="111"/>
      <c r="I24" s="111"/>
      <c r="J24" s="124">
        <v>0</v>
      </c>
      <c r="K24" s="124">
        <v>0</v>
      </c>
      <c r="L24" s="128">
        <v>0</v>
      </c>
      <c r="M24" s="128">
        <v>0</v>
      </c>
      <c r="N24" s="128">
        <v>0</v>
      </c>
      <c r="O24" s="129">
        <v>0</v>
      </c>
    </row>
    <row r="25" spans="1:15" ht="15">
      <c r="A25" s="122"/>
      <c r="B25" s="127"/>
      <c r="C25" s="122"/>
      <c r="D25" s="111"/>
      <c r="E25" s="125"/>
      <c r="F25" s="125"/>
      <c r="G25" s="111"/>
      <c r="H25" s="111"/>
      <c r="I25" s="111"/>
      <c r="J25" s="111"/>
      <c r="K25" s="111"/>
      <c r="L25" s="120"/>
      <c r="M25" s="120"/>
      <c r="N25" s="120"/>
      <c r="O25" s="121"/>
    </row>
    <row r="26" spans="1:15" ht="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31"/>
      <c r="L26" s="131"/>
      <c r="M26" s="131"/>
      <c r="N26" s="131"/>
      <c r="O26" s="131"/>
    </row>
    <row r="27" spans="1:15" ht="15">
      <c r="A27" s="110" t="s">
        <v>296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31"/>
      <c r="L27" s="131"/>
      <c r="M27" s="131"/>
      <c r="N27" s="131"/>
      <c r="O27" s="131"/>
    </row>
    <row r="28" spans="1:10" ht="13.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</sheetData>
  <mergeCells count="12">
    <mergeCell ref="A12:A14"/>
    <mergeCell ref="B12:B14"/>
    <mergeCell ref="A15:A18"/>
    <mergeCell ref="B15:B18"/>
    <mergeCell ref="K8:O8"/>
    <mergeCell ref="A9:O9"/>
    <mergeCell ref="D10:H10"/>
    <mergeCell ref="I10:O10"/>
    <mergeCell ref="K2:O2"/>
    <mergeCell ref="K3:O3"/>
    <mergeCell ref="K4:O4"/>
    <mergeCell ref="K7:O7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2019-05-15T05:15:09Z</cp:lastPrinted>
  <dcterms:created xsi:type="dcterms:W3CDTF">1996-10-08T23:32:33Z</dcterms:created>
  <dcterms:modified xsi:type="dcterms:W3CDTF">2019-05-28T05:55:04Z</dcterms:modified>
  <cp:category/>
  <cp:version/>
  <cp:contentType/>
  <cp:contentStatus/>
</cp:coreProperties>
</file>