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7"/>
  </bookViews>
  <sheets>
    <sheet name="прил.№1" sheetId="1" r:id="rId1"/>
    <sheet name="Прил. №2" sheetId="2" r:id="rId2"/>
    <sheet name="Прил.№3" sheetId="3" r:id="rId3"/>
    <sheet name="Прил.№4" sheetId="4" r:id="rId4"/>
    <sheet name="Прил.№5" sheetId="5" r:id="rId5"/>
    <sheet name="прил.№6," sheetId="6" r:id="rId6"/>
    <sheet name="Прил№7," sheetId="7" r:id="rId7"/>
    <sheet name="Прил.№8" sheetId="8" r:id="rId8"/>
  </sheets>
  <definedNames>
    <definedName name="_xlnm.Print_Area" localSheetId="1">'Прил. №2'!$A$1:$M$42</definedName>
    <definedName name="_xlnm.Print_Area" localSheetId="2">'Прил.№3'!$A$1:$L$189</definedName>
    <definedName name="_xlnm.Print_Area" localSheetId="7">'Прил.№8'!$A$1:$J$51</definedName>
    <definedName name="_xlnm.Print_Area" localSheetId="6">'Прил№7,'!$A$1:$L$87</definedName>
  </definedNames>
  <calcPr fullCalcOnLoad="1"/>
</workbook>
</file>

<file path=xl/sharedStrings.xml><?xml version="1.0" encoding="utf-8"?>
<sst xmlns="http://schemas.openxmlformats.org/spreadsheetml/2006/main" count="997" uniqueCount="353">
  <si>
    <t>№ п/п</t>
  </si>
  <si>
    <t>Наименование программы</t>
  </si>
  <si>
    <t>Сроки исполнения</t>
  </si>
  <si>
    <t>В том числе: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</si>
  <si>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</si>
  <si>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</si>
  <si>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</si>
  <si>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</si>
  <si>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Внебюджетные средства</t>
  </si>
  <si>
    <t>Исполнители, соисполнители, ответственные за реализацию программы</t>
  </si>
  <si>
    <t>1.</t>
  </si>
  <si>
    <t>Всего:</t>
  </si>
  <si>
    <t>1.1</t>
  </si>
  <si>
    <t>МКУ "Дорожник", МКУ "ГКМХ"</t>
  </si>
  <si>
    <t>МКУ "Дорожник"</t>
  </si>
  <si>
    <t>МКУ "ГКМХ"</t>
  </si>
  <si>
    <t>1.2</t>
  </si>
  <si>
    <t>МКУ «ГКМХ»</t>
  </si>
  <si>
    <t>МКУ «Дорожник»</t>
  </si>
  <si>
    <t>1.3</t>
  </si>
  <si>
    <t>1.4</t>
  </si>
  <si>
    <t xml:space="preserve">Наименование </t>
  </si>
  <si>
    <t>Срок исполнения</t>
  </si>
  <si>
    <t>Объем финансирования (тыс.руб.)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</si>
  <si>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</si>
  <si>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</si>
  <si>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</si>
  <si>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</si>
  <si>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</si>
  <si>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</si>
  <si>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Цель: повышение уровня благоустройства города</t>
  </si>
  <si>
    <t>Задача: обеспечение комфортного проживания населения и безопасности дорожного движения на территории ЗАТО г. Радужный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</si>
  <si>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</si>
  <si>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</si>
  <si>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</si>
  <si>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</si>
  <si>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</si>
  <si>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</si>
  <si>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</si>
  <si>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</si>
  <si>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</si>
  <si>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</si>
  <si>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ливневой канализации</t>
  </si>
  <si>
    <t xml:space="preserve"> Отлов бродячих собак</t>
  </si>
  <si>
    <t> МКУ «Дорожник»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</si>
  <si>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</si>
  <si>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</si>
  <si>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</si>
  <si>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1.1.1</t>
  </si>
  <si>
    <t xml:space="preserve">                                                                                                                                                                                                             </t>
  </si>
  <si>
    <t>1.5</t>
  </si>
  <si>
    <t>1.1.2</t>
  </si>
  <si>
    <t>Мероприятия:</t>
  </si>
  <si>
    <t>Итого:</t>
  </si>
  <si>
    <t>3. Ресурсное обеспечение муниципальной программы</t>
  </si>
  <si>
    <t>Цель: повышение уровня благоустройства города и обеспечение уровня безопасности дорожного движения</t>
  </si>
  <si>
    <t>2017 год</t>
  </si>
  <si>
    <t>2018 год</t>
  </si>
  <si>
    <t>2019 год</t>
  </si>
  <si>
    <t>Подпрограмма "Строительство, ремонт и реконструкция автомобильных дорог общего пользования местного значения"</t>
  </si>
  <si>
    <t>Подпрограмма "Строительство, ремонт и реконструкция объектов благоустройства"</t>
  </si>
  <si>
    <t>Подпрограмма "Содержание дорог и объектов благоустройства"</t>
  </si>
  <si>
    <t>Подпрограмма "Техническое обслуживание, ремонт и медернизация уличного освещения"</t>
  </si>
  <si>
    <t>Подпрограмма "Ведомственная программа "Ямочный ремонт, сезонные работы по благоустройству города"</t>
  </si>
  <si>
    <t>Приведение в нормативное состояние автомобильных дорог общего пользования местного значения:</t>
  </si>
  <si>
    <t>2</t>
  </si>
  <si>
    <t>Устройство и расширение  тротуаров, пешиходных дорожек и автостоянок</t>
  </si>
  <si>
    <t>Задача: проведение комплекса мер по устройству тротуаров и пешеходных дорожек, расширению автостоянок.</t>
  </si>
  <si>
    <t>2.1</t>
  </si>
  <si>
    <t>2.2</t>
  </si>
  <si>
    <t>Итого 2017 год</t>
  </si>
  <si>
    <t>Итого 2018 год</t>
  </si>
  <si>
    <t>Итого 2019 год</t>
  </si>
  <si>
    <t xml:space="preserve"> Строительство, ремонт, реконструкция и обслуживание объектов благоустройства:</t>
  </si>
  <si>
    <t>Цель: содержание состояния объектов благоустройства в надлежавшем состоянии</t>
  </si>
  <si>
    <t>Задача: проведение комплекса мер по строительству, ремонту, реконструкции, обслуживанию и содержанию существующих объектов благоустройства</t>
  </si>
  <si>
    <t>Установка светофора на перекрестке у ж/д №1 1квартала на территории ЗАТО г.Радужный Владимирской обл.</t>
  </si>
  <si>
    <t>Ремонт пешеходной и велодорожки от Контрольно-пропускного пункта на въезде в город (КПП-1) до городской больницы (стационар) по адресу: 17 квартал, дом 11а, ЗАТО г.Радужный Владимирской области</t>
  </si>
  <si>
    <t>Ремонт участка автомобильной дороги от перекрестка у джилого дома №16 1квартала до очистных сооружений северной группы в 10 квартале ЗАТО г.Радужный Владимирской обл. (от ПК7+50 до ПК10+90)</t>
  </si>
  <si>
    <t>МКУ "Дорожник", МКУ "ГКМХ"              МКУ "ККиС"</t>
  </si>
  <si>
    <t>2.1.1</t>
  </si>
  <si>
    <t>2.1.2</t>
  </si>
  <si>
    <t>2.1.3</t>
  </si>
  <si>
    <t>3.</t>
  </si>
  <si>
    <t>Задача: проведения комплекса мер по обустройству мест массового отдыха населения (городского парка)</t>
  </si>
  <si>
    <t>Цель: улучшение использования природной среды для отдыха горожан</t>
  </si>
  <si>
    <t>3.1</t>
  </si>
  <si>
    <t>МКУ "ККиС"</t>
  </si>
  <si>
    <t>Развитие системы благоустройства в целях улучшения использования природной среды для отдыха горожан</t>
  </si>
  <si>
    <t>Текущий ремонт автомобильной дороги от перекрестка у офиса ЗАО "Электон" через 16 квартал до автомобильной дороги Буланово-Собинка (участок автомобильной дороги от ПК00+00 до ПК23+00 и ПК23+00 до ПК37+80)</t>
  </si>
  <si>
    <t>Выполнение работ по текущему ремонту пешеходных тротуаров стоянок для инвалидов на территории ЗАТО г.Радужный Владимирской области, в том числе:</t>
  </si>
  <si>
    <t>Текущий ремонт тротуара у средней общеобразовательной школы №1 1 квартала</t>
  </si>
  <si>
    <t>Текущий ремонт тротуара у пешеходного перехода от дома №22 3 квартала к зданию №68/3      1 квартала</t>
  </si>
  <si>
    <t>Текущий ремонт тротуара от пешеходного перехода у ж/д №28 квартала 1 до стоянки для автомобилей у кольцевой дороги у ж/д №28 квартала 1</t>
  </si>
  <si>
    <t>Текущий ремонт тротуара у домов №28 и №35а 3 квартала</t>
  </si>
  <si>
    <t>Текущий ремонт стоянки для инвалидов у МБОУ "СОШ №1" (начальная школа)</t>
  </si>
  <si>
    <t>Текущий ремонт стоянки для инвалидов у СОШ №1</t>
  </si>
  <si>
    <t>Текущий ремонт стоянки для инвалидов у МБДОУ ЦРР детский сад №3 и МБОУ ДОД ЦВР "Лад"</t>
  </si>
  <si>
    <t>Разметка мест стоянки для инвалидов и установка соответствующих дорожных знаков у детского сада №6 и у средней школы №2</t>
  </si>
  <si>
    <t>Текущий ремонт тротуара у остановки "Первостроителей" в 1квартале на территории ЗАТО г.Радужный</t>
  </si>
  <si>
    <t>Перекладка кабелей связи вдоль пешеходной дорожки от КПП-1 до городской больницы  ЗАТО г.Радужный Владимирской области</t>
  </si>
  <si>
    <t>1.6</t>
  </si>
  <si>
    <t>Вырубка кустарников около здания бывшего онкологического центра СП1</t>
  </si>
  <si>
    <t>2.3</t>
  </si>
  <si>
    <t>Текущий ремонт пешеходной дорожки в районе пешеходного перехода у административного здания ЗАО "Электон" на территории ЗАТО г.Радужный Владимирской области</t>
  </si>
  <si>
    <t>Текущий ремонт автомобильной дороги от детского сада № 3 до кольцевой автомобильной дороги на территории ЗАТО г.Радужный Владимирской области (17 537 ОП МГ-38)</t>
  </si>
  <si>
    <t>1.7</t>
  </si>
  <si>
    <t>1.8</t>
  </si>
  <si>
    <t>1.9</t>
  </si>
  <si>
    <t>Установка лавочек и урн на территории города вдоль пешеходных дорожек</t>
  </si>
  <si>
    <t>Мероприятия по благоустройству дворовых территорий ЗАТО г.Радужный</t>
  </si>
  <si>
    <t xml:space="preserve"> МКУ "ГКМХ"</t>
  </si>
  <si>
    <t>1.1.3</t>
  </si>
  <si>
    <t>1.1.4</t>
  </si>
  <si>
    <t>1.1.5</t>
  </si>
  <si>
    <t>1.1.6</t>
  </si>
  <si>
    <t>1.2.1.</t>
  </si>
  <si>
    <t xml:space="preserve">1 квартал, дом № 24, г. Радужный </t>
  </si>
  <si>
    <t xml:space="preserve">1 квартал, дом № 25, г. Радужный </t>
  </si>
  <si>
    <t xml:space="preserve">1 квартал, дом № 33, г. Радужный </t>
  </si>
  <si>
    <t>1.3.1.</t>
  </si>
  <si>
    <t xml:space="preserve">1 квартал, дом № 6, г. Радужный </t>
  </si>
  <si>
    <t>1.3.2.</t>
  </si>
  <si>
    <t>1.3.3.</t>
  </si>
  <si>
    <t>1.3.4.</t>
  </si>
  <si>
    <t>8 квартал, дом № 4, г. Радужный</t>
  </si>
  <si>
    <t xml:space="preserve">2. Мероприятия по благоустройству общественных территорий ЗАТО г. Радужный </t>
  </si>
  <si>
    <t>2.2.</t>
  </si>
  <si>
    <t>Ремонт асфальтового покрытия,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в том числе на следующих  общественных территориях:</t>
  </si>
  <si>
    <t>2.2.1.</t>
  </si>
  <si>
    <t xml:space="preserve">Площадь у торгового центра в 1 квартале </t>
  </si>
  <si>
    <t>Ремонт твердого  покрытия (асфальт, тротуарная плитка),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 в том числе на следующих  общественных территориях:</t>
  </si>
  <si>
    <t>Площадь  у МСДЦ "Отражение" в 1 квартале</t>
  </si>
  <si>
    <t xml:space="preserve">Задача:Создание универсальных механизмов вовлеченности заинтересованных граждан, организаций в реализацию мероприятий по благоустройству территории ЗАТО г.Радужный Владимирской области; </t>
  </si>
  <si>
    <r>
      <t>Цель:</t>
    </r>
    <r>
      <rPr>
        <sz val="10"/>
        <rFont val="Times New Roman"/>
        <family val="1"/>
      </rPr>
      <t xml:space="preserve"> Повышение качества и комфорта городской среды на территории ЗАТО г.РадужныйВладимирской области</t>
    </r>
  </si>
  <si>
    <t>Подпрограмма "Формирование комфортной городской среды"</t>
  </si>
  <si>
    <t xml:space="preserve">МКУ «ГКМХ»                      МКУ «Дорожник», 
Управляющие организации, ТСЖ,
Управление культуры,
Управление образования
</t>
  </si>
  <si>
    <t>к подпрограмме "Формирование комфортной городской среды"</t>
  </si>
  <si>
    <t>Установка малых архитектурных игровых форм на территории ЗАТО г.Радужный Владимирской области</t>
  </si>
  <si>
    <t>Выполнение работ на очистку от кустарника и мелколесья на территории ЗАТО г.Радужный Владимирской области</t>
  </si>
  <si>
    <t>Мероприятия подпрограммы "Строительство, ремонт и реконструкция автомобильных дорог общего пользования местного значения"</t>
  </si>
  <si>
    <t>Мероприятия подпрограммы "Строительство, ремонт и реконструкция объектов благоустройства"</t>
  </si>
  <si>
    <t>Мероприятия подпрограммы  "Формирование комфортной городской среды"</t>
  </si>
  <si>
    <t>1.10</t>
  </si>
  <si>
    <t>Окраска объектов благоустройства на территории ЗАТО г.Радужный Владимирской области</t>
  </si>
  <si>
    <t>Поставка грунта плодородного для рассады цветочных культур</t>
  </si>
  <si>
    <t>2020 год</t>
  </si>
  <si>
    <t>Итого 2020 год</t>
  </si>
  <si>
    <t>Ремонт и устройство расширения придомовых стоянок автотранспорта у жилых домов в 1 и 3 квартале</t>
  </si>
  <si>
    <t>1.11</t>
  </si>
  <si>
    <t>1.12</t>
  </si>
  <si>
    <t>Ремонт автомобильных дорог и подъездов к дворовым территориям многоквартирных домов 1 и 3 квартала</t>
  </si>
  <si>
    <t>Разработка проектной документации "Ремонт автомобильной дороги в 17 квартале от поворота ООО НПП "Экотех" вдоль технопарковой зоны до производства ЗАО "Электон" на территории ЗАТО г.Радужный Владимирской области"</t>
  </si>
  <si>
    <t>Текущий ремонт участка кольцевой автомобильной дороги вокруг 1 и 3 кварталов (от жилого дома № 14 3квартала до жилого дома № 19 3квартала) на территории ЗАТО г.Радужный Владимирской области (17 537 ОП МГ-02)</t>
  </si>
  <si>
    <t>в том числе</t>
  </si>
  <si>
    <t>из федерального бюджета</t>
  </si>
  <si>
    <t>из областного бюджета</t>
  </si>
  <si>
    <t>Всего</t>
  </si>
  <si>
    <t>Приложение № 1</t>
  </si>
  <si>
    <t>к постановлению администрации ЗАТО г.Радужный Владимирской области</t>
  </si>
  <si>
    <t>2021 год</t>
  </si>
  <si>
    <t>2022 год</t>
  </si>
  <si>
    <t xml:space="preserve">1 квартал, дом  №27 г.Радужный </t>
  </si>
  <si>
    <t xml:space="preserve">1 квартал, дом №23 г.Радужный </t>
  </si>
  <si>
    <t xml:space="preserve">1 квартал, дом № 26 г.Радужный </t>
  </si>
  <si>
    <t xml:space="preserve">1 квартал, дом №16 г.Радужный </t>
  </si>
  <si>
    <t>3 квартал, дом №25 г.Радужный</t>
  </si>
  <si>
    <t xml:space="preserve">1 квартал, дом № 15 г. Радужный </t>
  </si>
  <si>
    <t xml:space="preserve">1 квартал, дом №2  г. Радужный </t>
  </si>
  <si>
    <t>1.2.2</t>
  </si>
  <si>
    <t>1.2.3</t>
  </si>
  <si>
    <t xml:space="preserve">1 квартал, дом № 7, г. Радужный </t>
  </si>
  <si>
    <t>1.2.4</t>
  </si>
  <si>
    <t>1.2.5</t>
  </si>
  <si>
    <t xml:space="preserve">3 квартал, дом № 17 г. Радужный </t>
  </si>
  <si>
    <t xml:space="preserve">1 квартал, дом № 8 г. Радужный </t>
  </si>
  <si>
    <t xml:space="preserve">1 квартал, дом № 30, г. Радужный </t>
  </si>
  <si>
    <t>1 квартал, дом № 32, г. Радужный</t>
  </si>
  <si>
    <t xml:space="preserve">3 квартал, дом №6, г. Радужный </t>
  </si>
  <si>
    <t>2018-2022 гг.</t>
  </si>
  <si>
    <t>Текущий ремонт участка автомобильной дороги от перекрестка у офиса ЗАО "Электон" через 16 квартал до автомобильной дороги "Буланово-Собинка" на территории ЗАТО г.Радужный Владимирской области (от ПК22+40 до ПК39+90)</t>
  </si>
  <si>
    <t>Ремонт пешеходной дорожки от жилого дома № 23 до жилого дома № 28  1 квартала на территории ЗАТО г.Радужный Владимирской области</t>
  </si>
  <si>
    <t>Ремонт пешеходной дорожки от торговой площади до жилого дома №16 1квартала на территории ЗАТО г.Радужный Владимирской области</t>
  </si>
  <si>
    <t>Мероприятия подпрограммы "Содержание дорог и объектов благоустройства "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</si>
  <si>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</si>
  <si>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Цели: приведение автомобильных дорог и подъездов к жилым домам до состояния нормативных требований; повышение качества дорожных рабрт; улучшение экологической и эстетической обстановки в городе.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</si>
  <si>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</si>
  <si>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>Улучшение технического состояния улично-дорожной сети и объектов благоустройства, улучшение экологической и эстетической обстановки в городе</t>
  </si>
  <si>
    <t>Содержание и обслуживание городских дорог в зимний и летний период, содержание и обслуживание объектов благоустройства, в том числе:</t>
  </si>
  <si>
    <t>Разработка проектной документации "Организация дорожного движения на автомобильных дорогах ЗАТО г.Радужный Владимирской области</t>
  </si>
  <si>
    <r>
      <t xml:space="preserve">Текущий ремонт пешеходных тротуаров на территории  ЗАТО г.Радужный Владимирской области, </t>
    </r>
    <r>
      <rPr>
        <b/>
        <sz val="10"/>
        <color indexed="8"/>
        <rFont val="Times New Roman"/>
        <family val="1"/>
      </rPr>
      <t>в том числе</t>
    </r>
    <r>
      <rPr>
        <sz val="10"/>
        <color indexed="8"/>
        <rFont val="Times New Roman"/>
        <family val="1"/>
      </rPr>
      <t>:</t>
    </r>
  </si>
  <si>
    <t>Текущий ремонт автомобильной дороги от площади у памятной стелы до автомобильной дороги к ГСК-4 на территории ЗАТО г.Радужный Владимирской области (17 537 ОП МГ-51)</t>
  </si>
  <si>
    <t>Текущий ремонт участка автомобильной дороги от здания аптеки до кольцевой автомобильной дороги (от дома № 49 (почта) до кольцевой автомобильной дороги) на территории ЗАТО г.Радужный Владимирской области (17 537 ОП МГ-40)</t>
  </si>
  <si>
    <t>Обустройство мест массового отдыха населения (городского парка культуры и отдыха) ЗАТО г.Радужный Владимирской области в 2017 - 2022 года</t>
  </si>
  <si>
    <t>Мероприятия по обустройству городского парка ЗАТО г.Радужный Владимирской области, в том числе в 2017 г. - установка малых форм на территории МБУК ПКиО ЗАТО г.Радужный Владимирской области</t>
  </si>
  <si>
    <t>1.1.1.1</t>
  </si>
  <si>
    <t>в том числе:</t>
  </si>
  <si>
    <t>в границах земельного участка придомовой территории</t>
  </si>
  <si>
    <t>вне границах земельного участка придомовой территории</t>
  </si>
  <si>
    <t>1.1.4.1</t>
  </si>
  <si>
    <t>Мероприятия подпрограммы "Техническое обслуживание, ремонт и модернизация уличного освещения"</t>
  </si>
  <si>
    <t>Техническое обслуживание, содержание, ремонт и модернизация уличного освещения</t>
  </si>
  <si>
    <t xml:space="preserve">Цель: обеспечение надежности и долговечности работы систем наружного освещения, устойчивого и надежного снабжения наружного освещения электрической энергией; повышение уровня комфортности проживания населения </t>
  </si>
  <si>
    <t>Задача: проведение комплекса мер по содержанию, реконструкции, ремонту, модернизации существующих объектов наружного освещения, а так же по бесперебойному снабжению электроэнергией наружного освещения; создание безопасных условий дорожного движения при достижении нормативного уровня освещения дорог</t>
  </si>
  <si>
    <t>Текущий ремонт, содержание и обслуживание сетей уличного освещения ЗАТО г.Радужный Владимирской области, в том числе:</t>
  </si>
  <si>
    <t>Обслуживание наружного освещения</t>
  </si>
  <si>
    <t>Устройство наружного освещения в квартале 17 от ООО НПП "Экотех" до офиса ЗАО "Электон" на территории ЗАТО г.Радужный Владимирской области</t>
  </si>
  <si>
    <t>Технический паспорт на устройство наружного освещения в квартале 17 от ООО НПП "Экотех" до офиса ЗАО "Электон"</t>
  </si>
  <si>
    <t>Проверка сметной документации по объекту Благоустройство дворовых территорий  многоквартирных домов ЗАТО г. Радужный</t>
  </si>
  <si>
    <t>1.1.а</t>
  </si>
  <si>
    <t>Услуги по измельнечению древесины</t>
  </si>
  <si>
    <t>Ремонт дворовых территорий многоквартирных домов (асфальтового покрытия, разметка парковочных мест для инвалидов и маломобильных групп населения, установка (замена) лавочек и урн), расположенных по адресу:</t>
  </si>
  <si>
    <t xml:space="preserve"> МКУ "ГКМХ" МКУ"Дорожник"</t>
  </si>
  <si>
    <t>МКУ"Дорожник"</t>
  </si>
  <si>
    <t>1.1.5.1</t>
  </si>
  <si>
    <t>1.1.6.1</t>
  </si>
  <si>
    <r>
      <t xml:space="preserve">Текущий ремонт автомобильной дороги от перекрестка у офиса ЗАО "Электон" через 16 квартал до автомобильной дороги Буланово-Собинка </t>
    </r>
    <r>
      <rPr>
        <b/>
        <sz val="10"/>
        <color indexed="8"/>
        <rFont val="Times New Roman"/>
        <family val="1"/>
      </rPr>
      <t>(вырубка кустарника на участке автомобильной дороги от ПК00+00 до ПК23+00)</t>
    </r>
  </si>
  <si>
    <t>1.13</t>
  </si>
  <si>
    <t>Приобретение малых архитектурных игровых форм</t>
  </si>
  <si>
    <r>
      <t xml:space="preserve">Текущий ремонт пешеходных тротуаров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</si>
  <si>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Текущий ремонт пешеходного тротуара от памятника им.И.С. Косьминова до здания аптеки на территории ЗАТО г.Радужный Владимирской области</t>
  </si>
  <si>
    <t>Текущий ремонт пешеходного тротуара у кольцевой автомобильной дороги в районе жилого дома № 10 3квартала на территории ЗАТО г.Радужный Владимирской области</t>
  </si>
  <si>
    <t>Текущий ремонт пешеходного тротуара у административного здания ЗАО "Радугаэнерго" в 1 квартале (дом №53) на территории ЗАТО г.Радужный Владимирской области</t>
  </si>
  <si>
    <t>Устройство автобусных остановок на территории ЗАТО г.Радужный Владимирской области</t>
  </si>
  <si>
    <t>1.14</t>
  </si>
  <si>
    <t>Устройство ограждения форм около общежития №3  на территории ЗАТО г.Радужный Владимирской области</t>
  </si>
  <si>
    <t>Выполнение работ по текущему ремонту пешеходной дорожки у пешеходного перехода у строения № 115 квартала 17 на территории ЗАТО г.Радужный Владимирской области</t>
  </si>
  <si>
    <t>Ограждение детской площадки у дома № 2 3квартала на территории ЗАТО г.Радужный Владимирской области</t>
  </si>
  <si>
    <t>Текущий ремонт автомобильных дорог общего пользования местного значения на территории ЗАТО г.Радужный Владимирской области</t>
  </si>
  <si>
    <t>1.2.1</t>
  </si>
  <si>
    <t>1.3.1</t>
  </si>
  <si>
    <t>1.3.2</t>
  </si>
  <si>
    <t>1.4.1</t>
  </si>
  <si>
    <t>1.5.1</t>
  </si>
  <si>
    <t>2017-2021 гг.</t>
  </si>
  <si>
    <t>Текущий ремонт автомобильных дорог общего пользования местного значения, установка светофороа на территории ЗАТО г.Радужный Владимирской области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</si>
  <si>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</si>
  <si>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</si>
  <si>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</si>
  <si>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</si>
  <si>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</si>
  <si>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</si>
  <si>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</si>
  <si>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</si>
  <si>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</si>
  <si>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2.2.1</t>
  </si>
  <si>
    <t>2.2.2</t>
  </si>
  <si>
    <t>2.2.3</t>
  </si>
  <si>
    <t>2.2.1.1</t>
  </si>
  <si>
    <t>2.2.1.2</t>
  </si>
  <si>
    <t>2.2.2.1</t>
  </si>
  <si>
    <t>2.2.2.2</t>
  </si>
  <si>
    <t>2.2.2.3</t>
  </si>
  <si>
    <t>Итого 2021 год</t>
  </si>
  <si>
    <t> МКУ «Дорожник» МКУ "ГКМХ"</t>
  </si>
  <si>
    <t>2.4</t>
  </si>
  <si>
    <t>Текущий ремонт тротуаров и пешеходных дорожек на территории ЗАТО г.Радужный Владимирской области</t>
  </si>
  <si>
    <t>1.15</t>
  </si>
  <si>
    <t>Демонтаж лавочек в районе СОШ № 1 на территории ЗАТО г.Радужный Владимирской области</t>
  </si>
  <si>
    <t>2017-2021 гг</t>
  </si>
  <si>
    <t>Поставка электроэнергии на уличное освещение на территории ЗАТО г.Радужный Владимирской области</t>
  </si>
  <si>
    <t>1.1.2.1</t>
  </si>
  <si>
    <t>1.1.3.1</t>
  </si>
  <si>
    <t>1.1.7.</t>
  </si>
  <si>
    <t>1.1.7.1.</t>
  </si>
  <si>
    <t>1.1.8.</t>
  </si>
  <si>
    <t>1.1.8.1.</t>
  </si>
  <si>
    <t>Количество благоустроенных дворовых территорий  5;                                          Доля благоустроенных дворовых  территорий от общего количества дворовых территорий 6,8%</t>
  </si>
  <si>
    <t>1.3.5</t>
  </si>
  <si>
    <t>2.1.</t>
  </si>
  <si>
    <t>Количество благоустроенных общественных территорий  1 объект ; Доля благоустроенных общественных территорий от общего количества общественных территорий - 12,5%</t>
  </si>
  <si>
    <t>Ремонт и содеожание улично-дорожной сети и объектов благоустройства:</t>
  </si>
  <si>
    <t>Уборка снега на территории ГСК ЗАТО г. Радужный</t>
  </si>
  <si>
    <t xml:space="preserve"> МКУ "Дорожник"</t>
  </si>
  <si>
    <t>Снижение доли улично-дорожной сети, не соответствующей нормативным требованиям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</si>
  <si>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объемов)</t>
  </si>
  <si>
    <t>Улучшение технического состояния улично-дорожной сети и благоустройство города</t>
  </si>
  <si>
    <t xml:space="preserve"> Ремонт автомобильных дорог и проездов к дворовым территориям многоквартирных домов (ямочный ремонт)</t>
  </si>
  <si>
    <t>Улучшение технического состояния улично-дорожной сети</t>
  </si>
  <si>
    <t>Улучшение экологической и эстетической обстановки в городе</t>
  </si>
  <si>
    <t>Перенос памятного камня на остановке "Морская"</t>
  </si>
  <si>
    <t>Мероприятия подпрограммы "Ведомственная программа "Ямочный ремонт, сезонные работы                                               по благоустройству города"</t>
  </si>
  <si>
    <t>Покос травы в 1 и 3 квартале на территории ЗАТО г.Радужный Владимирской области</t>
  </si>
  <si>
    <t>2017-2021гг.</t>
  </si>
  <si>
    <t>Муниципальная программа "Дорожное хозяйство и благоустройство ЗАТО г.Радужный Владимирской области"</t>
  </si>
  <si>
    <t xml:space="preserve">                                                                                                                                                                                                     Приложение № 2</t>
  </si>
  <si>
    <t>к постановлению администрации ЗАТО.г.Радужный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</si>
  <si>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</si>
  <si>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 № 5</t>
  </si>
  <si>
    <t xml:space="preserve">  " Приложение № 3</t>
  </si>
  <si>
    <t>"Приложение № 2</t>
  </si>
  <si>
    <t>3. Ресурсное обеспечение подпрограммы</t>
  </si>
  <si>
    <t>2018-2022</t>
  </si>
  <si>
    <t xml:space="preserve">МКУ «ГКМХ»                                          МКУ «Дорожник», 
Управляющие организации, ТСЖ,
Управление культуры,
Управление образования
</t>
  </si>
  <si>
    <t>2018-2022гг.</t>
  </si>
  <si>
    <t>В том числе по годам</t>
  </si>
  <si>
    <t>1.3.3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</si>
  <si>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№ 6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</si>
  <si>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 № 4</t>
  </si>
  <si>
    <t>Приложение № 7</t>
  </si>
  <si>
    <t>Количество благоустроенных дворовых территорий  3;                                          Доля благоустроенных дворовых  территорий от общего количества дворовых территорий 4,05 %</t>
  </si>
  <si>
    <t>Количество благоустроенных дворовых территорий  9;                                          Доля благоустроенных дворовых  территорий от общего количества дворовых территорий 12,2%</t>
  </si>
  <si>
    <t>Количество благоустроенных дворовых территорий  9;                                          Доля благоустроенных дворовых  территорий от общего количества дворовых территорий 12,1%</t>
  </si>
  <si>
    <t>Временная занятость сезонных рабочих по благоустройству территории города</t>
  </si>
  <si>
    <t>Задача: созданиие временных рабочих мест, имеющих полезную направленность в содействии улучшения экологической обстановки.</t>
  </si>
  <si>
    <t>Цель: создание наиболее благоприятной и комфортной среды жизнедеятельности горожан в весенний и летний период.</t>
  </si>
  <si>
    <t>1.2.6</t>
  </si>
  <si>
    <t>1.2.6.1</t>
  </si>
  <si>
    <t>1.2.7.</t>
  </si>
  <si>
    <t>1.2.7.1.</t>
  </si>
  <si>
    <t>1.3.4</t>
  </si>
  <si>
    <t>1.16</t>
  </si>
  <si>
    <t>1.17</t>
  </si>
  <si>
    <t>1.18</t>
  </si>
  <si>
    <t>1.19</t>
  </si>
  <si>
    <t>Обустройство поручня и ступеней на пешеходной дорожке у детского сада № 3 со стороны жилого дома № 30 1 квартала на территории ЗАТО г.Радужный Владимирской области</t>
  </si>
  <si>
    <t>Демонтаж кирпичных малых архитектурных форм на территории ЗАТО г.Радужный Владимирской области</t>
  </si>
  <si>
    <t>Вырубка деревьев и кустарника на территории города и объектах соцкульбыта</t>
  </si>
  <si>
    <t>Ремонт дождеприемных колодцев с заменой плит перекрытия и решеток на территории ЗАТО г.Радужный Владимирской области</t>
  </si>
  <si>
    <t>1.20</t>
  </si>
  <si>
    <t xml:space="preserve">Ремонт пропускной трубы в районе предприятия "Славянка" 17 квартал </t>
  </si>
  <si>
    <t>Устройство и замена контейнерных площадок  у жилых домов № 8, № 10 1квартала и № 13, № 20 3квартала на территории ЗАТО г.Радужный Владимирской области</t>
  </si>
  <si>
    <t>1.21</t>
  </si>
  <si>
    <t>1.22</t>
  </si>
  <si>
    <t>Реконструкция памятника И.С. Косьминову</t>
  </si>
  <si>
    <t>1.23</t>
  </si>
  <si>
    <t>Проведение работ по реставрации (ремонту) поклонного креста, установленного на остановке "Поклонный крест"</t>
  </si>
  <si>
    <t>Текущий ремонт тротуаров, пешеходных дорожек, автостоянок и парковок на территории ЗАТО г.Радужный Владимирской области</t>
  </si>
  <si>
    <t>2.5</t>
  </si>
  <si>
    <t>2.3.1</t>
  </si>
  <si>
    <t>Текущий ремонт пешеходной дорожки от остановки "Морская" до жилого дома № 22 3квартала на территории ЗАТО г.Радужный Владимирской области</t>
  </si>
  <si>
    <t>Текущий ремонт пешеходной дорожки между жилыми домами № 19 и № 21 3квартала на территории ЗАТО г.Радужный Владимирской области</t>
  </si>
  <si>
    <t>Текущий ремонт пешеходной дорожки от остановки "Морская" в сторону жилых домов на территории ЗАТО г.Радужный Владимирской области</t>
  </si>
  <si>
    <t>2.3.4</t>
  </si>
  <si>
    <t>Текущий ремонт кольцевой пешеходной дорожки от жилого дома № 1 до жилого дома № 16 1квартала на территории ЗАТО г.Радужный Владимирской области</t>
  </si>
  <si>
    <t>2.3.5</t>
  </si>
  <si>
    <t>Текущий ремонт пешеходной дорожки между жилыми домами № 21 и № 24 1квартала на территории ЗАТО г.Радужный Владимирской области</t>
  </si>
  <si>
    <t>2.3.6</t>
  </si>
  <si>
    <t>Текущий ремонт пешеходной дорожки около жилого дома № 13 1квартала на территории ЗАТО г.Радужный Владимирской области</t>
  </si>
  <si>
    <t>2.3.7</t>
  </si>
  <si>
    <t>Текущий ремонт парковки у МФЦ на территории ЗАТО г.Радужный Владимирской области</t>
  </si>
  <si>
    <t>Установка лавочек у кольцевого тротуара вдоль кольцевой автодороги на территории ЗАТО г.Радужный Владимирской области</t>
  </si>
  <si>
    <r>
      <t>Цель: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приведение автомобильных дорог и подъездов к жилым домам до состояния нормативных требований; повышение качества дорожных работ; улучшение экологической и эстетической обстановки в городе</t>
    </r>
  </si>
  <si>
    <t>Задача: повышение качества дорожной сети; обеспечение сохранности объектов городского дорожного хозяйства; создание наиболее благоприятной и комфортной среды жизнедеятельности горожан; выполнение работ по покосу травы в весенне-осенний период; обеспечение безопасности жителей города</t>
  </si>
  <si>
    <t>Выполнение работ по текущему ремонту автомобильной дороги от жилого дома №16 1 квартала до  очистных сооружений северной группы в 10 квартале ЗАТО г.Радужный Владимирской области 17 537 ОП МГ-09 (III очередь)</t>
  </si>
  <si>
    <t>Выполнение работ по текущему ремонту участка кольцевой автомобильной дороги вокруг 1 и 3 кварталов (от жилого дома №1 1квартала до  жилого дома № 19 1квартала) на территории ЗАТО г. Радужный Владимирской области                                   17 537 ОП МГ-02</t>
  </si>
  <si>
    <t>2.3.1.1</t>
  </si>
  <si>
    <t>2.3.1.2</t>
  </si>
  <si>
    <t>2.3.1.3</t>
  </si>
  <si>
    <r>
      <t xml:space="preserve">Выполнение работ по текущему ремонту  кольцевой автомобильной дороги вокруг 1 и 3 кварталов 17 537 ОП МГ- 02 (от остановки «Морская» до жилого дома №22 3квартала) и </t>
    </r>
    <r>
      <rPr>
        <b/>
        <sz val="10"/>
        <rFont val="Times New Roman"/>
        <family val="1"/>
      </rPr>
      <t>пешеходных дорожек на территории  ЗАТО г. Радужный Владимирской области, в том числе:</t>
    </r>
  </si>
  <si>
    <t>Выполнение работ по текущему ремонту  кольцевой автомобильной дороги вокруг 1 и 3 кварталов 17 537 ОП МГ- 02 (от остановки «Морская» до жилого дома №22 3квартала) и пешеходных дорожек на территории  ЗАТО г. 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</si>
  <si>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№ 8</t>
  </si>
  <si>
    <t>от 18.03.2019 № 346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</si>
</sst>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"/>
    <numFmt numFmtId="190" formatCode="#,##0.000"/>
    <numFmt numFmtId="191" formatCode="_-* #,##0.000&quot;р.&quot;_-;\-* #,##0.000&quot;р.&quot;_-;_-* &quot;-&quot;???&quot;р.&quot;_-;_-@_-"/>
    <numFmt numFmtId="192" formatCode="#,##0.00_ ;\-#,##0.00\ "/>
    <numFmt numFmtId="193" formatCode="#,##0.000_ ;\-#,##0.0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</numFmts>
  <fonts count="3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2"/>
      <name val="Times New Roman"/>
      <family val="1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90" fontId="1" fillId="0" borderId="1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7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190" fontId="8" fillId="24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189" fontId="8" fillId="2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98" fontId="7" fillId="24" borderId="10" xfId="0" applyNumberFormat="1" applyFont="1" applyFill="1" applyBorder="1" applyAlignment="1">
      <alignment horizontal="center" vertical="center"/>
    </xf>
    <xf numFmtId="198" fontId="7" fillId="24" borderId="10" xfId="0" applyNumberFormat="1" applyFont="1" applyFill="1" applyBorder="1" applyAlignment="1">
      <alignment horizontal="center" vertical="center" wrapText="1"/>
    </xf>
    <xf numFmtId="198" fontId="1" fillId="0" borderId="10" xfId="0" applyNumberFormat="1" applyFont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8" fillId="24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Border="1" applyAlignment="1" applyProtection="1">
      <alignment horizontal="center" vertical="center" wrapText="1"/>
      <protection/>
    </xf>
    <xf numFmtId="198" fontId="3" fillId="0" borderId="10" xfId="0" applyNumberFormat="1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198" fontId="8" fillId="0" borderId="10" xfId="0" applyNumberFormat="1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8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9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98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98" fontId="1" fillId="0" borderId="1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98" fontId="7" fillId="24" borderId="10" xfId="0" applyNumberFormat="1" applyFont="1" applyFill="1" applyBorder="1" applyAlignment="1" applyProtection="1">
      <alignment horizontal="center" vertical="center"/>
      <protection locked="0"/>
    </xf>
    <xf numFmtId="198" fontId="7" fillId="24" borderId="10" xfId="0" applyNumberFormat="1" applyFont="1" applyFill="1" applyBorder="1" applyAlignment="1" applyProtection="1">
      <alignment horizontal="center" vertical="center" wrapText="1"/>
      <protection hidden="1"/>
    </xf>
    <xf numFmtId="188" fontId="0" fillId="0" borderId="0" xfId="0" applyNumberFormat="1" applyAlignment="1">
      <alignment/>
    </xf>
    <xf numFmtId="0" fontId="7" fillId="0" borderId="13" xfId="0" applyFont="1" applyBorder="1" applyAlignment="1">
      <alignment vertical="center" wrapText="1"/>
    </xf>
    <xf numFmtId="198" fontId="0" fillId="0" borderId="0" xfId="0" applyNumberFormat="1" applyAlignment="1">
      <alignment/>
    </xf>
    <xf numFmtId="0" fontId="33" fillId="0" borderId="10" xfId="0" applyFont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49" fontId="7" fillId="24" borderId="13" xfId="0" applyNumberFormat="1" applyFont="1" applyFill="1" applyBorder="1" applyAlignment="1">
      <alignment vertical="center" wrapText="1"/>
    </xf>
    <xf numFmtId="49" fontId="7" fillId="24" borderId="12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Alignment="1">
      <alignment vertical="top"/>
    </xf>
    <xf numFmtId="198" fontId="1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198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7" fillId="22" borderId="10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top" wrapText="1"/>
    </xf>
    <xf numFmtId="0" fontId="8" fillId="22" borderId="10" xfId="0" applyFont="1" applyFill="1" applyBorder="1" applyAlignment="1">
      <alignment horizontal="center" vertical="center"/>
    </xf>
    <xf numFmtId="198" fontId="8" fillId="22" borderId="10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/>
    </xf>
    <xf numFmtId="198" fontId="7" fillId="22" borderId="10" xfId="0" applyNumberFormat="1" applyFont="1" applyFill="1" applyBorder="1" applyAlignment="1">
      <alignment horizontal="center" vertical="center"/>
    </xf>
    <xf numFmtId="198" fontId="7" fillId="22" borderId="10" xfId="0" applyNumberFormat="1" applyFont="1" applyFill="1" applyBorder="1" applyAlignment="1">
      <alignment horizontal="center" vertical="center" wrapText="1"/>
    </xf>
    <xf numFmtId="198" fontId="1" fillId="22" borderId="10" xfId="0" applyNumberFormat="1" applyFont="1" applyFill="1" applyBorder="1" applyAlignment="1">
      <alignment horizontal="center" vertical="center"/>
    </xf>
    <xf numFmtId="198" fontId="3" fillId="22" borderId="10" xfId="0" applyNumberFormat="1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198" fontId="1" fillId="22" borderId="10" xfId="0" applyNumberFormat="1" applyFont="1" applyFill="1" applyBorder="1" applyAlignment="1">
      <alignment horizontal="center" vertical="center" wrapText="1"/>
    </xf>
    <xf numFmtId="49" fontId="1" fillId="22" borderId="10" xfId="0" applyNumberFormat="1" applyFont="1" applyFill="1" applyBorder="1" applyAlignment="1">
      <alignment horizontal="center" vertical="center"/>
    </xf>
    <xf numFmtId="0" fontId="7" fillId="22" borderId="11" xfId="0" applyFont="1" applyFill="1" applyBorder="1" applyAlignment="1">
      <alignment vertical="top" wrapText="1"/>
    </xf>
    <xf numFmtId="198" fontId="8" fillId="22" borderId="10" xfId="0" applyNumberFormat="1" applyFont="1" applyFill="1" applyBorder="1" applyAlignment="1">
      <alignment horizontal="center" vertical="center" wrapText="1"/>
    </xf>
    <xf numFmtId="0" fontId="7" fillId="22" borderId="11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vertical="top" wrapText="1"/>
    </xf>
    <xf numFmtId="0" fontId="7" fillId="22" borderId="10" xfId="0" applyFont="1" applyFill="1" applyBorder="1" applyAlignment="1">
      <alignment vertical="center" wrapText="1"/>
    </xf>
    <xf numFmtId="49" fontId="8" fillId="24" borderId="12" xfId="0" applyNumberFormat="1" applyFont="1" applyFill="1" applyBorder="1" applyAlignment="1">
      <alignment horizontal="center" vertical="center"/>
    </xf>
    <xf numFmtId="49" fontId="7" fillId="2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top" wrapText="1"/>
    </xf>
    <xf numFmtId="0" fontId="7" fillId="4" borderId="10" xfId="0" applyFont="1" applyFill="1" applyBorder="1" applyAlignment="1">
      <alignment horizontal="center" vertical="center" wrapText="1"/>
    </xf>
    <xf numFmtId="198" fontId="7" fillId="4" borderId="10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7" fillId="22" borderId="11" xfId="0" applyFont="1" applyFill="1" applyBorder="1" applyAlignment="1">
      <alignment horizontal="center" vertical="top" wrapText="1"/>
    </xf>
    <xf numFmtId="0" fontId="1" fillId="22" borderId="0" xfId="0" applyFont="1" applyFill="1" applyAlignment="1">
      <alignment horizontal="center" wrapText="1"/>
    </xf>
    <xf numFmtId="0" fontId="1" fillId="22" borderId="10" xfId="0" applyFont="1" applyFill="1" applyBorder="1" applyAlignment="1">
      <alignment horizontal="center" wrapText="1"/>
    </xf>
    <xf numFmtId="49" fontId="7" fillId="22" borderId="12" xfId="0" applyNumberFormat="1" applyFont="1" applyFill="1" applyBorder="1" applyAlignment="1">
      <alignment horizontal="center" vertical="center"/>
    </xf>
    <xf numFmtId="0" fontId="7" fillId="22" borderId="12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198" fontId="3" fillId="22" borderId="10" xfId="0" applyNumberFormat="1" applyFont="1" applyFill="1" applyBorder="1" applyAlignment="1">
      <alignment horizontal="center" vertical="center" wrapText="1"/>
    </xf>
    <xf numFmtId="190" fontId="1" fillId="22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center" vertical="center"/>
    </xf>
    <xf numFmtId="49" fontId="7" fillId="24" borderId="13" xfId="0" applyNumberFormat="1" applyFont="1" applyFill="1" applyBorder="1" applyAlignment="1">
      <alignment horizontal="center" vertical="center"/>
    </xf>
    <xf numFmtId="49" fontId="7" fillId="24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/>
    </xf>
    <xf numFmtId="0" fontId="8" fillId="22" borderId="13" xfId="0" applyFont="1" applyFill="1" applyBorder="1" applyAlignment="1">
      <alignment horizontal="center" vertical="center"/>
    </xf>
    <xf numFmtId="0" fontId="8" fillId="22" borderId="12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8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0" fontId="8" fillId="0" borderId="20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7" fillId="0" borderId="2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198" fontId="7" fillId="24" borderId="10" xfId="0" applyNumberFormat="1" applyFont="1" applyFill="1" applyBorder="1" applyAlignment="1">
      <alignment horizontal="center" vertical="center"/>
    </xf>
    <xf numFmtId="190" fontId="7" fillId="24" borderId="18" xfId="0" applyNumberFormat="1" applyFont="1" applyFill="1" applyBorder="1" applyAlignment="1">
      <alignment horizontal="center" vertical="center"/>
    </xf>
    <xf numFmtId="190" fontId="7" fillId="24" borderId="19" xfId="0" applyNumberFormat="1" applyFont="1" applyFill="1" applyBorder="1" applyAlignment="1">
      <alignment horizontal="center" vertical="center"/>
    </xf>
    <xf numFmtId="190" fontId="7" fillId="24" borderId="15" xfId="0" applyNumberFormat="1" applyFont="1" applyFill="1" applyBorder="1" applyAlignment="1">
      <alignment horizontal="center" vertical="center"/>
    </xf>
    <xf numFmtId="190" fontId="7" fillId="24" borderId="16" xfId="0" applyNumberFormat="1" applyFont="1" applyFill="1" applyBorder="1" applyAlignment="1">
      <alignment horizontal="center" vertical="center"/>
    </xf>
    <xf numFmtId="190" fontId="7" fillId="24" borderId="17" xfId="0" applyNumberFormat="1" applyFont="1" applyFill="1" applyBorder="1" applyAlignment="1">
      <alignment horizontal="center" vertical="center"/>
    </xf>
    <xf numFmtId="190" fontId="7" fillId="24" borderId="14" xfId="0" applyNumberFormat="1" applyFont="1" applyFill="1" applyBorder="1" applyAlignment="1">
      <alignment horizontal="center" vertical="center"/>
    </xf>
    <xf numFmtId="198" fontId="7" fillId="22" borderId="10" xfId="0" applyNumberFormat="1" applyFont="1" applyFill="1" applyBorder="1" applyAlignment="1">
      <alignment horizontal="center" vertical="center"/>
    </xf>
    <xf numFmtId="198" fontId="7" fillId="24" borderId="20" xfId="0" applyNumberFormat="1" applyFont="1" applyFill="1" applyBorder="1" applyAlignment="1">
      <alignment horizontal="center" vertical="center"/>
    </xf>
    <xf numFmtId="198" fontId="7" fillId="24" borderId="21" xfId="0" applyNumberFormat="1" applyFont="1" applyFill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/>
    </xf>
    <xf numFmtId="198" fontId="7" fillId="0" borderId="20" xfId="0" applyNumberFormat="1" applyFont="1" applyBorder="1" applyAlignment="1">
      <alignment horizontal="center" vertical="center"/>
    </xf>
    <xf numFmtId="198" fontId="7" fillId="0" borderId="21" xfId="0" applyNumberFormat="1" applyFont="1" applyBorder="1" applyAlignment="1">
      <alignment horizontal="center" vertical="center"/>
    </xf>
    <xf numFmtId="198" fontId="1" fillId="0" borderId="10" xfId="0" applyNumberFormat="1" applyFont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198" fontId="3" fillId="0" borderId="20" xfId="0" applyNumberFormat="1" applyFont="1" applyBorder="1" applyAlignment="1">
      <alignment horizontal="center" vertical="center"/>
    </xf>
    <xf numFmtId="198" fontId="3" fillId="0" borderId="21" xfId="0" applyNumberFormat="1" applyFont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8" fillId="24" borderId="10" xfId="0" applyNumberFormat="1" applyFont="1" applyFill="1" applyBorder="1" applyAlignment="1">
      <alignment horizontal="center" vertical="center"/>
    </xf>
    <xf numFmtId="198" fontId="3" fillId="22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7" fillId="22" borderId="11" xfId="0" applyFont="1" applyFill="1" applyBorder="1" applyAlignment="1">
      <alignment horizontal="center" vertical="center" wrapText="1"/>
    </xf>
    <xf numFmtId="0" fontId="7" fillId="22" borderId="1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198" fontId="8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8" fillId="24" borderId="20" xfId="0" applyFont="1" applyFill="1" applyBorder="1" applyAlignment="1">
      <alignment horizontal="left" vertical="center" wrapText="1"/>
    </xf>
    <xf numFmtId="0" fontId="8" fillId="24" borderId="23" xfId="0" applyFont="1" applyFill="1" applyBorder="1" applyAlignment="1">
      <alignment horizontal="left" vertical="center" wrapText="1"/>
    </xf>
    <xf numFmtId="0" fontId="8" fillId="24" borderId="21" xfId="0" applyFont="1" applyFill="1" applyBorder="1" applyAlignment="1">
      <alignment horizontal="left" vertical="center" wrapText="1"/>
    </xf>
    <xf numFmtId="49" fontId="7" fillId="24" borderId="20" xfId="0" applyNumberFormat="1" applyFont="1" applyFill="1" applyBorder="1" applyAlignment="1">
      <alignment horizontal="left" vertical="center"/>
    </xf>
    <xf numFmtId="49" fontId="7" fillId="24" borderId="23" xfId="0" applyNumberFormat="1" applyFont="1" applyFill="1" applyBorder="1" applyAlignment="1">
      <alignment horizontal="left" vertical="center"/>
    </xf>
    <xf numFmtId="49" fontId="7" fillId="24" borderId="21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SheetLayoutView="100" zoomScalePageLayoutView="0" workbookViewId="0" topLeftCell="A1">
      <selection activeCell="O13" sqref="O13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2.57421875" style="0" customWidth="1"/>
    <col min="4" max="4" width="14.140625" style="0" customWidth="1"/>
    <col min="5" max="6" width="12.140625" style="0" customWidth="1"/>
    <col min="7" max="7" width="14.00390625" style="0" customWidth="1"/>
    <col min="8" max="8" width="13.421875" style="0" customWidth="1"/>
    <col min="9" max="9" width="13.140625" style="0" customWidth="1"/>
    <col min="10" max="10" width="13.421875" style="0" customWidth="1"/>
    <col min="11" max="11" width="17.8515625" style="0" customWidth="1"/>
  </cols>
  <sheetData>
    <row r="1" spans="10:11" ht="15">
      <c r="J1" s="180" t="s">
        <v>158</v>
      </c>
      <c r="K1" s="180"/>
    </row>
    <row r="2" spans="1:15" ht="15">
      <c r="A2" s="1"/>
      <c r="B2" s="1"/>
      <c r="C2" s="1"/>
      <c r="D2" s="1"/>
      <c r="E2" s="180" t="s">
        <v>159</v>
      </c>
      <c r="F2" s="180"/>
      <c r="G2" s="180"/>
      <c r="H2" s="180"/>
      <c r="I2" s="180"/>
      <c r="J2" s="180"/>
      <c r="K2" s="180"/>
      <c r="L2" s="39"/>
      <c r="M2" s="39"/>
      <c r="N2" s="39"/>
      <c r="O2" s="39"/>
    </row>
    <row r="3" spans="1:15" ht="15">
      <c r="A3" s="1"/>
      <c r="B3" s="1"/>
      <c r="C3" s="1"/>
      <c r="D3" s="1"/>
      <c r="E3" s="1"/>
      <c r="F3" s="1"/>
      <c r="G3" s="1"/>
      <c r="H3" s="57"/>
      <c r="I3" s="180" t="s">
        <v>352</v>
      </c>
      <c r="J3" s="180"/>
      <c r="K3" s="180"/>
      <c r="L3" s="39"/>
      <c r="M3" s="39"/>
      <c r="N3" s="39"/>
      <c r="O3" s="39"/>
    </row>
    <row r="4" spans="1:11" ht="27" customHeight="1">
      <c r="A4" s="181" t="s">
        <v>54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14.25" customHeight="1">
      <c r="A5" s="186" t="s">
        <v>0</v>
      </c>
      <c r="B5" s="186" t="s">
        <v>1</v>
      </c>
      <c r="C5" s="183" t="s">
        <v>2</v>
      </c>
      <c r="D5" s="183" t="s">
        <v>23</v>
      </c>
      <c r="E5" s="182" t="s">
        <v>3</v>
      </c>
      <c r="F5" s="182"/>
      <c r="G5" s="182"/>
      <c r="H5" s="182"/>
      <c r="I5" s="182"/>
      <c r="J5" s="183" t="s">
        <v>8</v>
      </c>
      <c r="K5" s="189" t="s">
        <v>9</v>
      </c>
    </row>
    <row r="6" spans="1:11" ht="12.75" customHeight="1">
      <c r="A6" s="187"/>
      <c r="B6" s="187"/>
      <c r="C6" s="184"/>
      <c r="D6" s="184"/>
      <c r="E6" s="183" t="s">
        <v>4</v>
      </c>
      <c r="F6" s="192" t="s">
        <v>5</v>
      </c>
      <c r="G6" s="193"/>
      <c r="H6" s="193"/>
      <c r="I6" s="194"/>
      <c r="J6" s="184"/>
      <c r="K6" s="190"/>
    </row>
    <row r="7" spans="1:11" ht="27.75" customHeight="1">
      <c r="A7" s="187"/>
      <c r="B7" s="187"/>
      <c r="C7" s="184"/>
      <c r="D7" s="184"/>
      <c r="E7" s="184"/>
      <c r="F7" s="169" t="s">
        <v>6</v>
      </c>
      <c r="G7" s="169"/>
      <c r="H7" s="169"/>
      <c r="I7" s="183" t="s">
        <v>7</v>
      </c>
      <c r="J7" s="184"/>
      <c r="K7" s="190"/>
    </row>
    <row r="8" spans="1:11" ht="27.75" customHeight="1">
      <c r="A8" s="187"/>
      <c r="B8" s="187"/>
      <c r="C8" s="184"/>
      <c r="D8" s="184"/>
      <c r="E8" s="184"/>
      <c r="F8" s="183" t="s">
        <v>157</v>
      </c>
      <c r="G8" s="170" t="s">
        <v>154</v>
      </c>
      <c r="H8" s="171"/>
      <c r="I8" s="184"/>
      <c r="J8" s="184"/>
      <c r="K8" s="190"/>
    </row>
    <row r="9" spans="1:11" ht="43.5" customHeight="1">
      <c r="A9" s="188"/>
      <c r="B9" s="188"/>
      <c r="C9" s="185"/>
      <c r="D9" s="185"/>
      <c r="E9" s="185"/>
      <c r="F9" s="185"/>
      <c r="G9" s="67" t="s">
        <v>155</v>
      </c>
      <c r="H9" s="67" t="s">
        <v>156</v>
      </c>
      <c r="I9" s="185"/>
      <c r="J9" s="185"/>
      <c r="K9" s="191"/>
    </row>
    <row r="10" spans="1:11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/>
      <c r="G10" s="3"/>
      <c r="H10" s="3">
        <v>6</v>
      </c>
      <c r="I10" s="3">
        <v>7</v>
      </c>
      <c r="J10" s="3">
        <v>8</v>
      </c>
      <c r="K10" s="3">
        <v>9</v>
      </c>
    </row>
    <row r="11" spans="1:11" ht="40.5" customHeight="1">
      <c r="A11" s="174" t="s">
        <v>10</v>
      </c>
      <c r="B11" s="177" t="s">
        <v>284</v>
      </c>
      <c r="C11" s="36" t="s">
        <v>56</v>
      </c>
      <c r="D11" s="44">
        <f>D17+D23+D29+D35+D41+D47</f>
        <v>76573.46061</v>
      </c>
      <c r="E11" s="44">
        <f>E23</f>
        <v>120.6</v>
      </c>
      <c r="F11" s="44">
        <f>F17+F23+F29+F35+F41+F47</f>
        <v>8262.396</v>
      </c>
      <c r="G11" s="44">
        <v>0</v>
      </c>
      <c r="H11" s="44">
        <f>H17+H23+H29+H35+H41+H47</f>
        <v>7400</v>
      </c>
      <c r="I11" s="44">
        <f>I17+I23+I29+I35+I41+I47</f>
        <v>68190.46461</v>
      </c>
      <c r="J11" s="44">
        <v>0</v>
      </c>
      <c r="K11" s="35" t="s">
        <v>13</v>
      </c>
    </row>
    <row r="12" spans="1:11" ht="41.25" customHeight="1">
      <c r="A12" s="175"/>
      <c r="B12" s="178"/>
      <c r="C12" s="36" t="s">
        <v>57</v>
      </c>
      <c r="D12" s="44">
        <f>D18+D24+D30+D36+D42+D48</f>
        <v>68862.02731</v>
      </c>
      <c r="E12" s="44">
        <f>E24</f>
        <v>120.6</v>
      </c>
      <c r="F12" s="44">
        <f>F18+F24+F30+F36+F42+F48</f>
        <v>6931.5812000000005</v>
      </c>
      <c r="G12" s="44">
        <f>G18+G24+G30+G36+G42+G48</f>
        <v>3497.0363899999998</v>
      </c>
      <c r="H12" s="44">
        <f>H18+H24+H30+H36+H42+H48</f>
        <v>3434.5448100000003</v>
      </c>
      <c r="I12" s="44">
        <f>I18+I24+I30+I36+I48+I42</f>
        <v>61645.35386</v>
      </c>
      <c r="J12" s="44">
        <f>J46</f>
        <v>164.49225</v>
      </c>
      <c r="K12" s="35" t="s">
        <v>13</v>
      </c>
    </row>
    <row r="13" spans="1:11" ht="41.25" customHeight="1">
      <c r="A13" s="175"/>
      <c r="B13" s="178"/>
      <c r="C13" s="36" t="s">
        <v>58</v>
      </c>
      <c r="D13" s="44">
        <f>D19+D25+D31+D37+D43+D49</f>
        <v>63646.212</v>
      </c>
      <c r="E13" s="44">
        <f>E25</f>
        <v>123.3</v>
      </c>
      <c r="F13" s="44">
        <f>F19+F25+F31+F37+F43+F49</f>
        <v>0</v>
      </c>
      <c r="G13" s="44">
        <f aca="true" t="shared" si="0" ref="G13:H15">G19+G25+G31+G37+G43+G49</f>
        <v>0</v>
      </c>
      <c r="H13" s="44">
        <f t="shared" si="0"/>
        <v>0</v>
      </c>
      <c r="I13" s="44">
        <f>I19+I25+I31+I37+I43+I49</f>
        <v>63522.912</v>
      </c>
      <c r="J13" s="44">
        <v>0</v>
      </c>
      <c r="K13" s="35" t="s">
        <v>13</v>
      </c>
    </row>
    <row r="14" spans="1:11" ht="41.25" customHeight="1">
      <c r="A14" s="175"/>
      <c r="B14" s="178"/>
      <c r="C14" s="36" t="s">
        <v>146</v>
      </c>
      <c r="D14" s="44">
        <f>D20+D26+D32+D38+D44+D50</f>
        <v>62543.58699</v>
      </c>
      <c r="E14" s="44">
        <f>E26</f>
        <v>120.6</v>
      </c>
      <c r="F14" s="44">
        <f>F20+F26+F32+F38+F44+F50</f>
        <v>3122.67659</v>
      </c>
      <c r="G14" s="44">
        <f t="shared" si="0"/>
        <v>2777.93309</v>
      </c>
      <c r="H14" s="44">
        <f t="shared" si="0"/>
        <v>344.7435</v>
      </c>
      <c r="I14" s="44">
        <f>I20+I26+I32+I38+I44+I50</f>
        <v>59300.3104</v>
      </c>
      <c r="J14" s="44">
        <v>0</v>
      </c>
      <c r="K14" s="35" t="s">
        <v>13</v>
      </c>
    </row>
    <row r="15" spans="1:11" ht="41.25" customHeight="1">
      <c r="A15" s="176"/>
      <c r="B15" s="179"/>
      <c r="C15" s="36" t="s">
        <v>160</v>
      </c>
      <c r="D15" s="44">
        <f>D21+D27+D33+D39+D45+D51</f>
        <v>58706.559</v>
      </c>
      <c r="E15" s="44">
        <f>E27</f>
        <v>120.6</v>
      </c>
      <c r="F15" s="44">
        <f>F21+F27+F33+F39+F45+F51</f>
        <v>0</v>
      </c>
      <c r="G15" s="44">
        <f t="shared" si="0"/>
        <v>0</v>
      </c>
      <c r="H15" s="44">
        <f t="shared" si="0"/>
        <v>0</v>
      </c>
      <c r="I15" s="44">
        <f>I21+I27+I33+I39+I45+I51</f>
        <v>58585.959</v>
      </c>
      <c r="J15" s="44">
        <v>0</v>
      </c>
      <c r="K15" s="35"/>
    </row>
    <row r="16" spans="1:11" ht="26.25" customHeight="1">
      <c r="A16" s="18"/>
      <c r="B16" s="19" t="s">
        <v>11</v>
      </c>
      <c r="C16" s="36" t="s">
        <v>283</v>
      </c>
      <c r="D16" s="44">
        <f>D11+D12+D13+D14+D15</f>
        <v>330331.84591</v>
      </c>
      <c r="E16" s="44">
        <f>E11+E12+E13+E14+E15</f>
        <v>605.7</v>
      </c>
      <c r="F16" s="44">
        <f>F11+F12+F13+F14</f>
        <v>18316.65379</v>
      </c>
      <c r="G16" s="44">
        <f>G11+G12+G13+G14</f>
        <v>6274.96948</v>
      </c>
      <c r="H16" s="44">
        <f>H11+H12+H13+H14</f>
        <v>11179.28831</v>
      </c>
      <c r="I16" s="44">
        <f>I11+I12+I13+I14+I15</f>
        <v>311244.99987000006</v>
      </c>
      <c r="J16" s="44">
        <f>SUM(J11:J13)</f>
        <v>164.49225</v>
      </c>
      <c r="K16" s="63"/>
    </row>
    <row r="17" spans="1:11" ht="24.75" customHeight="1">
      <c r="A17" s="172" t="s">
        <v>12</v>
      </c>
      <c r="B17" s="168" t="s">
        <v>59</v>
      </c>
      <c r="C17" s="22" t="s">
        <v>56</v>
      </c>
      <c r="D17" s="43">
        <f>H17+I17</f>
        <v>26889.40543</v>
      </c>
      <c r="E17" s="43">
        <v>0</v>
      </c>
      <c r="F17" s="43">
        <f>G17+H17</f>
        <v>7400</v>
      </c>
      <c r="G17" s="43">
        <v>0</v>
      </c>
      <c r="H17" s="43">
        <v>7400</v>
      </c>
      <c r="I17" s="43">
        <v>19489.40543</v>
      </c>
      <c r="J17" s="43">
        <v>0</v>
      </c>
      <c r="K17" s="4" t="s">
        <v>14</v>
      </c>
    </row>
    <row r="18" spans="1:11" ht="24.75" customHeight="1">
      <c r="A18" s="173"/>
      <c r="B18" s="158"/>
      <c r="C18" s="22" t="s">
        <v>57</v>
      </c>
      <c r="D18" s="69">
        <f>F18+I18</f>
        <v>9567.085579999999</v>
      </c>
      <c r="E18" s="69">
        <v>0</v>
      </c>
      <c r="F18" s="69">
        <f>G18+H18</f>
        <v>3000</v>
      </c>
      <c r="G18" s="69">
        <v>0</v>
      </c>
      <c r="H18" s="69">
        <v>3000</v>
      </c>
      <c r="I18" s="69">
        <v>6567.08558</v>
      </c>
      <c r="J18" s="43">
        <v>0</v>
      </c>
      <c r="K18" s="4" t="s">
        <v>14</v>
      </c>
    </row>
    <row r="19" spans="1:11" ht="24.75" customHeight="1">
      <c r="A19" s="173"/>
      <c r="B19" s="158"/>
      <c r="C19" s="127" t="s">
        <v>58</v>
      </c>
      <c r="D19" s="118">
        <f>F19+I19</f>
        <v>5850</v>
      </c>
      <c r="E19" s="118">
        <v>0</v>
      </c>
      <c r="F19" s="118">
        <f>H19</f>
        <v>0</v>
      </c>
      <c r="G19" s="118">
        <v>0</v>
      </c>
      <c r="H19" s="118">
        <v>0</v>
      </c>
      <c r="I19" s="118">
        <v>5850</v>
      </c>
      <c r="J19" s="118">
        <v>0</v>
      </c>
      <c r="K19" s="144" t="s">
        <v>14</v>
      </c>
    </row>
    <row r="20" spans="1:11" ht="24.75" customHeight="1">
      <c r="A20" s="173"/>
      <c r="B20" s="158"/>
      <c r="C20" s="22" t="s">
        <v>146</v>
      </c>
      <c r="D20" s="43">
        <f>I20</f>
        <v>2200</v>
      </c>
      <c r="E20" s="43">
        <v>0</v>
      </c>
      <c r="F20" s="43">
        <f>G20+H20</f>
        <v>0</v>
      </c>
      <c r="G20" s="43">
        <v>0</v>
      </c>
      <c r="H20" s="43">
        <v>0</v>
      </c>
      <c r="I20" s="43">
        <v>2200</v>
      </c>
      <c r="J20" s="43">
        <v>0</v>
      </c>
      <c r="K20" s="4" t="s">
        <v>14</v>
      </c>
    </row>
    <row r="21" spans="1:11" ht="24.75" customHeight="1">
      <c r="A21" s="161"/>
      <c r="B21" s="159"/>
      <c r="C21" s="22" t="s">
        <v>160</v>
      </c>
      <c r="D21" s="43">
        <f>I21</f>
        <v>2200</v>
      </c>
      <c r="E21" s="43">
        <v>0</v>
      </c>
      <c r="F21" s="43">
        <v>0</v>
      </c>
      <c r="G21" s="43">
        <v>0</v>
      </c>
      <c r="H21" s="43">
        <v>0</v>
      </c>
      <c r="I21" s="43">
        <v>2200</v>
      </c>
      <c r="J21" s="43">
        <v>0</v>
      </c>
      <c r="K21" s="4" t="s">
        <v>14</v>
      </c>
    </row>
    <row r="22" spans="1:11" ht="26.25" customHeight="1">
      <c r="A22" s="18"/>
      <c r="B22" s="19" t="s">
        <v>53</v>
      </c>
      <c r="C22" s="36" t="s">
        <v>283</v>
      </c>
      <c r="D22" s="44">
        <f>SUM(D17:D21)</f>
        <v>46706.49101</v>
      </c>
      <c r="E22" s="44">
        <v>0</v>
      </c>
      <c r="F22" s="44">
        <f>F17+F18+F19</f>
        <v>10400</v>
      </c>
      <c r="G22" s="44">
        <v>0</v>
      </c>
      <c r="H22" s="44">
        <f>H17+H18+H19</f>
        <v>10400</v>
      </c>
      <c r="I22" s="44">
        <f>SUM(I17:I21)</f>
        <v>36306.49101</v>
      </c>
      <c r="J22" s="44">
        <v>0</v>
      </c>
      <c r="K22" s="5"/>
    </row>
    <row r="23" spans="1:12" ht="39.75" customHeight="1">
      <c r="A23" s="172" t="s">
        <v>16</v>
      </c>
      <c r="B23" s="165" t="s">
        <v>60</v>
      </c>
      <c r="C23" s="22" t="s">
        <v>56</v>
      </c>
      <c r="D23" s="47">
        <f>E23+F23+I23</f>
        <v>5683.55097</v>
      </c>
      <c r="E23" s="43">
        <v>120.6</v>
      </c>
      <c r="F23" s="43">
        <v>862.396</v>
      </c>
      <c r="G23" s="43">
        <v>0</v>
      </c>
      <c r="H23" s="43">
        <v>0</v>
      </c>
      <c r="I23" s="47">
        <v>4700.55497</v>
      </c>
      <c r="J23" s="43">
        <v>0</v>
      </c>
      <c r="K23" s="60" t="s">
        <v>79</v>
      </c>
      <c r="L23" s="1"/>
    </row>
    <row r="24" spans="1:12" ht="39.75" customHeight="1">
      <c r="A24" s="173"/>
      <c r="B24" s="166"/>
      <c r="C24" s="22" t="s">
        <v>57</v>
      </c>
      <c r="D24" s="56">
        <f>E24+F24+I24</f>
        <v>8437.09743</v>
      </c>
      <c r="E24" s="69">
        <v>120.6</v>
      </c>
      <c r="F24" s="69">
        <f>G24+H24</f>
        <v>797.6415400000001</v>
      </c>
      <c r="G24" s="69">
        <v>707.83009</v>
      </c>
      <c r="H24" s="69">
        <v>89.81145</v>
      </c>
      <c r="I24" s="56">
        <v>7518.85589</v>
      </c>
      <c r="J24" s="69">
        <v>0</v>
      </c>
      <c r="K24" s="60" t="s">
        <v>79</v>
      </c>
      <c r="L24" s="1"/>
    </row>
    <row r="25" spans="1:12" ht="30" customHeight="1">
      <c r="A25" s="173"/>
      <c r="B25" s="166"/>
      <c r="C25" s="127" t="s">
        <v>58</v>
      </c>
      <c r="D25" s="122">
        <f>E25+I25</f>
        <v>8145.3</v>
      </c>
      <c r="E25" s="118">
        <v>123.3</v>
      </c>
      <c r="F25" s="118">
        <v>0</v>
      </c>
      <c r="G25" s="118">
        <v>0</v>
      </c>
      <c r="H25" s="118">
        <v>0</v>
      </c>
      <c r="I25" s="122">
        <v>8022</v>
      </c>
      <c r="J25" s="118">
        <v>0</v>
      </c>
      <c r="K25" s="60" t="s">
        <v>13</v>
      </c>
      <c r="L25" s="1"/>
    </row>
    <row r="26" spans="1:12" ht="30" customHeight="1">
      <c r="A26" s="173"/>
      <c r="B26" s="166"/>
      <c r="C26" s="22" t="s">
        <v>146</v>
      </c>
      <c r="D26" s="47">
        <f>E26+I26</f>
        <v>6670.6</v>
      </c>
      <c r="E26" s="43">
        <v>120.6</v>
      </c>
      <c r="F26" s="43">
        <v>0</v>
      </c>
      <c r="G26" s="43">
        <v>0</v>
      </c>
      <c r="H26" s="43">
        <v>0</v>
      </c>
      <c r="I26" s="47">
        <v>6550</v>
      </c>
      <c r="J26" s="43">
        <v>0</v>
      </c>
      <c r="K26" s="60" t="s">
        <v>13</v>
      </c>
      <c r="L26" s="1"/>
    </row>
    <row r="27" spans="1:12" ht="30" customHeight="1">
      <c r="A27" s="161"/>
      <c r="B27" s="167"/>
      <c r="C27" s="22" t="s">
        <v>160</v>
      </c>
      <c r="D27" s="47">
        <f>E27+I27</f>
        <v>5720.6</v>
      </c>
      <c r="E27" s="43">
        <v>120.6</v>
      </c>
      <c r="F27" s="43">
        <v>0</v>
      </c>
      <c r="G27" s="43">
        <v>0</v>
      </c>
      <c r="H27" s="43">
        <v>0</v>
      </c>
      <c r="I27" s="47">
        <v>5600</v>
      </c>
      <c r="J27" s="43">
        <v>0</v>
      </c>
      <c r="K27" s="60" t="s">
        <v>13</v>
      </c>
      <c r="L27" s="1"/>
    </row>
    <row r="28" spans="1:12" ht="30" customHeight="1">
      <c r="A28" s="18"/>
      <c r="B28" s="19" t="s">
        <v>53</v>
      </c>
      <c r="C28" s="36" t="s">
        <v>283</v>
      </c>
      <c r="D28" s="48">
        <f>SUM(D23:D27)</f>
        <v>34657.1484</v>
      </c>
      <c r="E28" s="44">
        <f>SUM(E23:E27)</f>
        <v>605.7</v>
      </c>
      <c r="F28" s="44">
        <f>SUM(F23:F27)</f>
        <v>1660.03754</v>
      </c>
      <c r="G28" s="44">
        <f>G23+G24+G25+G26</f>
        <v>707.83009</v>
      </c>
      <c r="H28" s="44">
        <f>H23+H24</f>
        <v>89.81145</v>
      </c>
      <c r="I28" s="49">
        <f>SUM(I23:I27)</f>
        <v>32391.41086</v>
      </c>
      <c r="J28" s="44">
        <v>0</v>
      </c>
      <c r="K28" s="6"/>
      <c r="L28" s="1"/>
    </row>
    <row r="29" spans="1:12" ht="24.75" customHeight="1">
      <c r="A29" s="172" t="s">
        <v>19</v>
      </c>
      <c r="B29" s="183" t="s">
        <v>61</v>
      </c>
      <c r="C29" s="22" t="s">
        <v>56</v>
      </c>
      <c r="D29" s="47">
        <f>I29</f>
        <v>26320.12689</v>
      </c>
      <c r="E29" s="43">
        <v>0</v>
      </c>
      <c r="F29" s="43">
        <v>0</v>
      </c>
      <c r="G29" s="43">
        <v>0</v>
      </c>
      <c r="H29" s="43">
        <v>0</v>
      </c>
      <c r="I29" s="47">
        <v>26320.12689</v>
      </c>
      <c r="J29" s="43">
        <v>0</v>
      </c>
      <c r="K29" s="6" t="s">
        <v>18</v>
      </c>
      <c r="L29" s="1"/>
    </row>
    <row r="30" spans="1:12" ht="24.75" customHeight="1">
      <c r="A30" s="173"/>
      <c r="B30" s="184"/>
      <c r="C30" s="22" t="s">
        <v>57</v>
      </c>
      <c r="D30" s="56">
        <f>I30</f>
        <v>29552.07792</v>
      </c>
      <c r="E30" s="69">
        <v>0</v>
      </c>
      <c r="F30" s="69">
        <v>0</v>
      </c>
      <c r="G30" s="69">
        <v>0</v>
      </c>
      <c r="H30" s="69">
        <v>0</v>
      </c>
      <c r="I30" s="56">
        <v>29552.07792</v>
      </c>
      <c r="J30" s="69">
        <v>0</v>
      </c>
      <c r="K30" s="6" t="s">
        <v>18</v>
      </c>
      <c r="L30" s="1"/>
    </row>
    <row r="31" spans="1:12" ht="24.75" customHeight="1">
      <c r="A31" s="173"/>
      <c r="B31" s="184"/>
      <c r="C31" s="127" t="s">
        <v>58</v>
      </c>
      <c r="D31" s="122">
        <f>I31</f>
        <v>30861.151</v>
      </c>
      <c r="E31" s="118">
        <v>0</v>
      </c>
      <c r="F31" s="118">
        <v>0</v>
      </c>
      <c r="G31" s="118">
        <v>0</v>
      </c>
      <c r="H31" s="118">
        <v>0</v>
      </c>
      <c r="I31" s="122">
        <v>30861.151</v>
      </c>
      <c r="J31" s="118">
        <v>0</v>
      </c>
      <c r="K31" s="6" t="s">
        <v>18</v>
      </c>
      <c r="L31" s="1"/>
    </row>
    <row r="32" spans="1:12" ht="24.75" customHeight="1">
      <c r="A32" s="173"/>
      <c r="B32" s="184"/>
      <c r="C32" s="22" t="s">
        <v>146</v>
      </c>
      <c r="D32" s="47">
        <f>I32</f>
        <v>31419.64</v>
      </c>
      <c r="E32" s="43">
        <v>0</v>
      </c>
      <c r="F32" s="43">
        <v>0</v>
      </c>
      <c r="G32" s="43">
        <v>0</v>
      </c>
      <c r="H32" s="43">
        <v>0</v>
      </c>
      <c r="I32" s="47">
        <v>31419.64</v>
      </c>
      <c r="J32" s="43">
        <v>0</v>
      </c>
      <c r="K32" s="6" t="s">
        <v>18</v>
      </c>
      <c r="L32" s="1"/>
    </row>
    <row r="33" spans="1:12" ht="24.75" customHeight="1">
      <c r="A33" s="161"/>
      <c r="B33" s="185"/>
      <c r="C33" s="22" t="s">
        <v>160</v>
      </c>
      <c r="D33" s="47">
        <f>I33</f>
        <v>31419.64</v>
      </c>
      <c r="E33" s="43">
        <v>0</v>
      </c>
      <c r="F33" s="43">
        <v>0</v>
      </c>
      <c r="G33" s="43">
        <v>0</v>
      </c>
      <c r="H33" s="43">
        <v>0</v>
      </c>
      <c r="I33" s="47">
        <v>31419.64</v>
      </c>
      <c r="J33" s="43">
        <v>0</v>
      </c>
      <c r="K33" s="6" t="s">
        <v>18</v>
      </c>
      <c r="L33" s="1"/>
    </row>
    <row r="34" spans="1:12" ht="24.75" customHeight="1">
      <c r="A34" s="18"/>
      <c r="B34" s="19" t="s">
        <v>53</v>
      </c>
      <c r="C34" s="36" t="s">
        <v>283</v>
      </c>
      <c r="D34" s="49">
        <f>SUM(D29:D33)</f>
        <v>149572.63581</v>
      </c>
      <c r="E34" s="44">
        <v>0</v>
      </c>
      <c r="F34" s="44">
        <v>0</v>
      </c>
      <c r="G34" s="44">
        <v>0</v>
      </c>
      <c r="H34" s="44">
        <f>H29</f>
        <v>0</v>
      </c>
      <c r="I34" s="49">
        <f>SUM(I29:I33)</f>
        <v>149572.63581</v>
      </c>
      <c r="J34" s="44">
        <v>0</v>
      </c>
      <c r="K34" s="6"/>
      <c r="L34" s="1"/>
    </row>
    <row r="35" spans="1:12" ht="24.75" customHeight="1">
      <c r="A35" s="172" t="s">
        <v>20</v>
      </c>
      <c r="B35" s="183" t="s">
        <v>62</v>
      </c>
      <c r="C35" s="22" t="s">
        <v>56</v>
      </c>
      <c r="D35" s="47">
        <f>I35</f>
        <v>13967.83368</v>
      </c>
      <c r="E35" s="43">
        <v>0</v>
      </c>
      <c r="F35" s="43">
        <v>0</v>
      </c>
      <c r="G35" s="43">
        <v>0</v>
      </c>
      <c r="H35" s="43">
        <v>0</v>
      </c>
      <c r="I35" s="47">
        <v>13967.83368</v>
      </c>
      <c r="J35" s="43">
        <v>0</v>
      </c>
      <c r="K35" s="6" t="s">
        <v>17</v>
      </c>
      <c r="L35" s="1"/>
    </row>
    <row r="36" spans="1:12" ht="24.75" customHeight="1">
      <c r="A36" s="173"/>
      <c r="B36" s="184"/>
      <c r="C36" s="22" t="s">
        <v>57</v>
      </c>
      <c r="D36" s="56">
        <f>I36</f>
        <v>12373.54559</v>
      </c>
      <c r="E36" s="69">
        <v>0</v>
      </c>
      <c r="F36" s="69">
        <v>0</v>
      </c>
      <c r="G36" s="69">
        <v>0</v>
      </c>
      <c r="H36" s="69">
        <v>0</v>
      </c>
      <c r="I36" s="56">
        <v>12373.54559</v>
      </c>
      <c r="J36" s="69">
        <v>0</v>
      </c>
      <c r="K36" s="6" t="s">
        <v>17</v>
      </c>
      <c r="L36" s="1"/>
    </row>
    <row r="37" spans="1:12" ht="24.75" customHeight="1">
      <c r="A37" s="173"/>
      <c r="B37" s="184"/>
      <c r="C37" s="127" t="s">
        <v>58</v>
      </c>
      <c r="D37" s="122">
        <f>I37</f>
        <v>12572.26</v>
      </c>
      <c r="E37" s="118">
        <v>0</v>
      </c>
      <c r="F37" s="118">
        <v>0</v>
      </c>
      <c r="G37" s="118">
        <v>0</v>
      </c>
      <c r="H37" s="118">
        <v>0</v>
      </c>
      <c r="I37" s="122">
        <v>12572.26</v>
      </c>
      <c r="J37" s="118">
        <v>0</v>
      </c>
      <c r="K37" s="6" t="s">
        <v>17</v>
      </c>
      <c r="L37" s="1"/>
    </row>
    <row r="38" spans="1:12" ht="24.75" customHeight="1">
      <c r="A38" s="173"/>
      <c r="B38" s="184"/>
      <c r="C38" s="22" t="s">
        <v>146</v>
      </c>
      <c r="D38" s="47">
        <f>I38</f>
        <v>14000</v>
      </c>
      <c r="E38" s="43">
        <v>0</v>
      </c>
      <c r="F38" s="43">
        <v>0</v>
      </c>
      <c r="G38" s="43">
        <v>0</v>
      </c>
      <c r="H38" s="43">
        <v>0</v>
      </c>
      <c r="I38" s="47">
        <v>14000</v>
      </c>
      <c r="J38" s="43">
        <v>0</v>
      </c>
      <c r="K38" s="6" t="s">
        <v>17</v>
      </c>
      <c r="L38" s="1"/>
    </row>
    <row r="39" spans="1:12" ht="24.75" customHeight="1">
      <c r="A39" s="161"/>
      <c r="B39" s="185"/>
      <c r="C39" s="22" t="s">
        <v>160</v>
      </c>
      <c r="D39" s="47">
        <f>I39</f>
        <v>14200</v>
      </c>
      <c r="E39" s="43">
        <v>0</v>
      </c>
      <c r="F39" s="43">
        <v>0</v>
      </c>
      <c r="G39" s="43">
        <v>0</v>
      </c>
      <c r="H39" s="43">
        <v>0</v>
      </c>
      <c r="I39" s="47">
        <v>14200</v>
      </c>
      <c r="J39" s="43">
        <v>0</v>
      </c>
      <c r="K39" s="6" t="s">
        <v>17</v>
      </c>
      <c r="L39" s="1"/>
    </row>
    <row r="40" spans="1:12" ht="24.75" customHeight="1">
      <c r="A40" s="61"/>
      <c r="B40" s="64" t="s">
        <v>53</v>
      </c>
      <c r="C40" s="36" t="s">
        <v>283</v>
      </c>
      <c r="D40" s="49">
        <f>SUM(D35:D39)</f>
        <v>67113.63927</v>
      </c>
      <c r="E40" s="44">
        <v>0</v>
      </c>
      <c r="F40" s="44">
        <v>0</v>
      </c>
      <c r="G40" s="44">
        <v>0</v>
      </c>
      <c r="H40" s="44">
        <v>0</v>
      </c>
      <c r="I40" s="49">
        <f>SUM(I35:I39)</f>
        <v>67113.63927</v>
      </c>
      <c r="J40" s="43">
        <v>0</v>
      </c>
      <c r="K40" s="6"/>
      <c r="L40" s="1"/>
    </row>
    <row r="41" spans="1:12" ht="24.75" customHeight="1">
      <c r="A41" s="172" t="s">
        <v>50</v>
      </c>
      <c r="B41" s="183" t="s">
        <v>135</v>
      </c>
      <c r="C41" s="22" t="s">
        <v>56</v>
      </c>
      <c r="D41" s="47">
        <f>I41</f>
        <v>0</v>
      </c>
      <c r="E41" s="43">
        <v>0</v>
      </c>
      <c r="F41" s="43">
        <v>0</v>
      </c>
      <c r="G41" s="43">
        <v>0</v>
      </c>
      <c r="H41" s="43">
        <v>0</v>
      </c>
      <c r="I41" s="47">
        <v>0</v>
      </c>
      <c r="J41" s="43">
        <v>0</v>
      </c>
      <c r="K41" s="162" t="s">
        <v>136</v>
      </c>
      <c r="L41" s="1"/>
    </row>
    <row r="42" spans="1:12" ht="24.75" customHeight="1">
      <c r="A42" s="173"/>
      <c r="B42" s="184"/>
      <c r="C42" s="22" t="s">
        <v>57</v>
      </c>
      <c r="D42" s="56">
        <f>F42+I42+J42</f>
        <v>5122.65618</v>
      </c>
      <c r="E42" s="43">
        <v>0</v>
      </c>
      <c r="F42" s="43">
        <f>G42+H42</f>
        <v>3133.93966</v>
      </c>
      <c r="G42" s="43">
        <v>2789.2063</v>
      </c>
      <c r="H42" s="43">
        <v>344.73336</v>
      </c>
      <c r="I42" s="56">
        <v>1824.22427</v>
      </c>
      <c r="J42" s="43">
        <v>164.49225</v>
      </c>
      <c r="K42" s="163"/>
      <c r="L42" s="1"/>
    </row>
    <row r="43" spans="1:12" ht="24.75" customHeight="1">
      <c r="A43" s="173"/>
      <c r="B43" s="184"/>
      <c r="C43" s="127" t="s">
        <v>58</v>
      </c>
      <c r="D43" s="122">
        <f>F43+I43</f>
        <v>3148.214</v>
      </c>
      <c r="E43" s="118">
        <v>0</v>
      </c>
      <c r="F43" s="118">
        <f>G43+H43</f>
        <v>0</v>
      </c>
      <c r="G43" s="118">
        <v>0</v>
      </c>
      <c r="H43" s="118">
        <v>0</v>
      </c>
      <c r="I43" s="122">
        <v>3148.214</v>
      </c>
      <c r="J43" s="118">
        <v>0</v>
      </c>
      <c r="K43" s="163"/>
      <c r="L43" s="1"/>
    </row>
    <row r="44" spans="1:12" ht="24.75" customHeight="1">
      <c r="A44" s="173"/>
      <c r="B44" s="184"/>
      <c r="C44" s="22" t="s">
        <v>146</v>
      </c>
      <c r="D44" s="47">
        <f>F44+I44</f>
        <v>3287.02799</v>
      </c>
      <c r="E44" s="43">
        <v>0</v>
      </c>
      <c r="F44" s="43">
        <f>G44+H44</f>
        <v>3122.67659</v>
      </c>
      <c r="G44" s="43">
        <v>2777.93309</v>
      </c>
      <c r="H44" s="43">
        <v>344.7435</v>
      </c>
      <c r="I44" s="47">
        <v>164.3514</v>
      </c>
      <c r="J44" s="43">
        <v>0</v>
      </c>
      <c r="K44" s="163"/>
      <c r="L44" s="1"/>
    </row>
    <row r="45" spans="1:12" ht="24.75" customHeight="1">
      <c r="A45" s="161"/>
      <c r="B45" s="185"/>
      <c r="C45" s="22" t="s">
        <v>160</v>
      </c>
      <c r="D45" s="47">
        <f>I45</f>
        <v>200</v>
      </c>
      <c r="E45" s="43">
        <v>0</v>
      </c>
      <c r="F45" s="43">
        <v>0</v>
      </c>
      <c r="G45" s="43">
        <v>0</v>
      </c>
      <c r="H45" s="43">
        <v>0</v>
      </c>
      <c r="I45" s="47">
        <v>200</v>
      </c>
      <c r="J45" s="43">
        <v>0</v>
      </c>
      <c r="K45" s="164"/>
      <c r="L45" s="1"/>
    </row>
    <row r="46" spans="1:12" ht="24.75" customHeight="1">
      <c r="A46" s="61"/>
      <c r="B46" s="64" t="s">
        <v>53</v>
      </c>
      <c r="C46" s="36" t="s">
        <v>283</v>
      </c>
      <c r="D46" s="49">
        <f>D41+D42+D43+D44+D45</f>
        <v>11757.89817</v>
      </c>
      <c r="E46" s="44">
        <v>0</v>
      </c>
      <c r="F46" s="44">
        <f>F42+F43+F44</f>
        <v>6256.61625</v>
      </c>
      <c r="G46" s="44">
        <f>G42+G43+G44</f>
        <v>5567.13939</v>
      </c>
      <c r="H46" s="44">
        <f>H42+H43+H44</f>
        <v>689.47686</v>
      </c>
      <c r="I46" s="49">
        <f>I41+I42+I43+I44+I45</f>
        <v>5336.78967</v>
      </c>
      <c r="J46" s="44">
        <f>J42</f>
        <v>164.49225</v>
      </c>
      <c r="K46" s="6"/>
      <c r="L46" s="1"/>
    </row>
    <row r="47" spans="1:12" ht="24.75" customHeight="1">
      <c r="A47" s="172" t="s">
        <v>101</v>
      </c>
      <c r="B47" s="183" t="s">
        <v>63</v>
      </c>
      <c r="C47" s="22" t="s">
        <v>56</v>
      </c>
      <c r="D47" s="47">
        <f>I47</f>
        <v>3712.54364</v>
      </c>
      <c r="E47" s="43">
        <v>0</v>
      </c>
      <c r="F47" s="43">
        <v>0</v>
      </c>
      <c r="G47" s="43">
        <v>0</v>
      </c>
      <c r="H47" s="43">
        <v>0</v>
      </c>
      <c r="I47" s="47">
        <v>3712.54364</v>
      </c>
      <c r="J47" s="43">
        <v>0</v>
      </c>
      <c r="K47" s="6" t="s">
        <v>18</v>
      </c>
      <c r="L47" s="1"/>
    </row>
    <row r="48" spans="1:12" ht="24.75" customHeight="1">
      <c r="A48" s="173"/>
      <c r="B48" s="184"/>
      <c r="C48" s="22" t="s">
        <v>57</v>
      </c>
      <c r="D48" s="56">
        <f>I48</f>
        <v>3809.56461</v>
      </c>
      <c r="E48" s="69">
        <v>0</v>
      </c>
      <c r="F48" s="69">
        <v>0</v>
      </c>
      <c r="G48" s="69">
        <v>0</v>
      </c>
      <c r="H48" s="69">
        <v>0</v>
      </c>
      <c r="I48" s="56">
        <v>3809.56461</v>
      </c>
      <c r="J48" s="43">
        <v>0</v>
      </c>
      <c r="K48" s="6" t="s">
        <v>18</v>
      </c>
      <c r="L48" s="1"/>
    </row>
    <row r="49" spans="1:12" ht="24.75" customHeight="1">
      <c r="A49" s="173"/>
      <c r="B49" s="184"/>
      <c r="C49" s="127" t="s">
        <v>58</v>
      </c>
      <c r="D49" s="122">
        <f>I49</f>
        <v>3069.287</v>
      </c>
      <c r="E49" s="118">
        <v>0</v>
      </c>
      <c r="F49" s="118">
        <v>0</v>
      </c>
      <c r="G49" s="118">
        <v>0</v>
      </c>
      <c r="H49" s="118">
        <v>0</v>
      </c>
      <c r="I49" s="122">
        <v>3069.287</v>
      </c>
      <c r="J49" s="118">
        <v>0</v>
      </c>
      <c r="K49" s="6" t="s">
        <v>18</v>
      </c>
      <c r="L49" s="1"/>
    </row>
    <row r="50" spans="1:12" ht="24.75" customHeight="1">
      <c r="A50" s="173"/>
      <c r="B50" s="184"/>
      <c r="C50" s="22" t="s">
        <v>146</v>
      </c>
      <c r="D50" s="47">
        <f>I50</f>
        <v>4966.319</v>
      </c>
      <c r="E50" s="43">
        <v>0</v>
      </c>
      <c r="F50" s="43">
        <v>0</v>
      </c>
      <c r="G50" s="43">
        <v>0</v>
      </c>
      <c r="H50" s="43">
        <v>0</v>
      </c>
      <c r="I50" s="47">
        <v>4966.319</v>
      </c>
      <c r="J50" s="43">
        <v>0</v>
      </c>
      <c r="K50" s="6" t="s">
        <v>18</v>
      </c>
      <c r="L50" s="1"/>
    </row>
    <row r="51" spans="1:12" ht="24.75" customHeight="1">
      <c r="A51" s="161"/>
      <c r="B51" s="185"/>
      <c r="C51" s="22" t="s">
        <v>160</v>
      </c>
      <c r="D51" s="47">
        <f>I51</f>
        <v>4966.319</v>
      </c>
      <c r="E51" s="43">
        <v>0</v>
      </c>
      <c r="F51" s="43">
        <v>0</v>
      </c>
      <c r="G51" s="43">
        <v>0</v>
      </c>
      <c r="H51" s="43">
        <v>0</v>
      </c>
      <c r="I51" s="47">
        <v>4966.319</v>
      </c>
      <c r="J51" s="43">
        <v>0</v>
      </c>
      <c r="K51" s="6" t="s">
        <v>18</v>
      </c>
      <c r="L51" s="1"/>
    </row>
    <row r="52" spans="1:11" ht="24.75" customHeight="1">
      <c r="A52" s="18"/>
      <c r="B52" s="19" t="s">
        <v>53</v>
      </c>
      <c r="C52" s="36" t="s">
        <v>283</v>
      </c>
      <c r="D52" s="44">
        <f>SUM(D47:D51)</f>
        <v>20524.03325</v>
      </c>
      <c r="E52" s="44">
        <f>SUM(E35:E37)</f>
        <v>0</v>
      </c>
      <c r="F52" s="44">
        <v>0</v>
      </c>
      <c r="G52" s="44">
        <v>0</v>
      </c>
      <c r="H52" s="44">
        <f>H35+H36+H37</f>
        <v>0</v>
      </c>
      <c r="I52" s="44">
        <f>SUM(I47:I51)</f>
        <v>20524.03325</v>
      </c>
      <c r="J52" s="44">
        <v>0</v>
      </c>
      <c r="K52" s="17"/>
    </row>
  </sheetData>
  <sheetProtection/>
  <mergeCells count="32">
    <mergeCell ref="A23:A27"/>
    <mergeCell ref="B23:B27"/>
    <mergeCell ref="B17:B21"/>
    <mergeCell ref="A17:A21"/>
    <mergeCell ref="B35:B39"/>
    <mergeCell ref="A35:A39"/>
    <mergeCell ref="A29:A33"/>
    <mergeCell ref="B29:B33"/>
    <mergeCell ref="A47:A51"/>
    <mergeCell ref="B47:B51"/>
    <mergeCell ref="K41:K45"/>
    <mergeCell ref="A41:A45"/>
    <mergeCell ref="B41:B45"/>
    <mergeCell ref="K5:K9"/>
    <mergeCell ref="F6:I6"/>
    <mergeCell ref="F7:H7"/>
    <mergeCell ref="F8:F9"/>
    <mergeCell ref="G8:H8"/>
    <mergeCell ref="B5:B9"/>
    <mergeCell ref="E6:E9"/>
    <mergeCell ref="I7:I9"/>
    <mergeCell ref="J5:J9"/>
    <mergeCell ref="A11:A15"/>
    <mergeCell ref="B11:B15"/>
    <mergeCell ref="J1:K1"/>
    <mergeCell ref="A4:K4"/>
    <mergeCell ref="E5:I5"/>
    <mergeCell ref="I3:K3"/>
    <mergeCell ref="E2:K2"/>
    <mergeCell ref="C5:C9"/>
    <mergeCell ref="D5:D9"/>
    <mergeCell ref="A5:A9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93" r:id="rId1"/>
  <rowBreaks count="2" manualBreakCount="2">
    <brk id="21" max="10" man="1"/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="75" zoomScaleSheetLayoutView="75" workbookViewId="0" topLeftCell="A1">
      <selection activeCell="P16" sqref="P16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3.28125" style="0" customWidth="1"/>
    <col min="4" max="4" width="15.421875" style="0" customWidth="1"/>
    <col min="5" max="5" width="14.140625" style="0" customWidth="1"/>
    <col min="6" max="6" width="15.28125" style="0" customWidth="1"/>
    <col min="7" max="7" width="12.57421875" style="0" customWidth="1"/>
    <col min="8" max="8" width="13.7109375" style="0" customWidth="1"/>
    <col min="9" max="9" width="13.28125" style="0" customWidth="1"/>
    <col min="10" max="10" width="13.7109375" style="0" customWidth="1"/>
    <col min="11" max="11" width="15.7109375" style="0" customWidth="1"/>
    <col min="13" max="13" width="17.7109375" style="0" customWidth="1"/>
  </cols>
  <sheetData>
    <row r="1" spans="1:13" ht="19.5" customHeight="1">
      <c r="A1" s="198" t="s">
        <v>285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4" ht="15.75" customHeight="1">
      <c r="A2" s="199"/>
      <c r="B2" s="199"/>
      <c r="C2" s="199"/>
      <c r="D2" s="199"/>
      <c r="E2" s="180" t="s">
        <v>159</v>
      </c>
      <c r="F2" s="180"/>
      <c r="G2" s="180"/>
      <c r="H2" s="180"/>
      <c r="I2" s="180"/>
      <c r="J2" s="180"/>
      <c r="K2" s="180"/>
      <c r="L2" s="180"/>
      <c r="M2" s="180"/>
      <c r="N2" s="39"/>
    </row>
    <row r="3" spans="1:14" ht="15.75" customHeight="1">
      <c r="A3" s="58"/>
      <c r="B3" s="58"/>
      <c r="C3" s="58"/>
      <c r="D3" s="58"/>
      <c r="E3" s="57"/>
      <c r="F3" s="57"/>
      <c r="G3" s="57"/>
      <c r="H3" s="57"/>
      <c r="I3" s="57"/>
      <c r="J3" s="57"/>
      <c r="K3" s="180" t="s">
        <v>352</v>
      </c>
      <c r="L3" s="180"/>
      <c r="M3" s="180"/>
      <c r="N3" s="39"/>
    </row>
    <row r="4" spans="1:13" ht="49.5" customHeight="1">
      <c r="A4" s="200" t="s">
        <v>140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ht="13.5" customHeight="1">
      <c r="M5" s="20"/>
    </row>
    <row r="6" spans="1:13" ht="23.25" customHeight="1">
      <c r="A6" s="153" t="s">
        <v>0</v>
      </c>
      <c r="B6" s="153" t="s">
        <v>21</v>
      </c>
      <c r="C6" s="153" t="s">
        <v>22</v>
      </c>
      <c r="D6" s="153" t="s">
        <v>23</v>
      </c>
      <c r="E6" s="153" t="s">
        <v>3</v>
      </c>
      <c r="F6" s="153"/>
      <c r="G6" s="153"/>
      <c r="H6" s="153"/>
      <c r="I6" s="153"/>
      <c r="J6" s="153" t="s">
        <v>24</v>
      </c>
      <c r="K6" s="153" t="s">
        <v>25</v>
      </c>
      <c r="L6" s="153" t="s">
        <v>26</v>
      </c>
      <c r="M6" s="153"/>
    </row>
    <row r="7" spans="1:13" ht="12" customHeight="1">
      <c r="A7" s="153"/>
      <c r="B7" s="153"/>
      <c r="C7" s="153"/>
      <c r="D7" s="153"/>
      <c r="E7" s="153" t="s">
        <v>4</v>
      </c>
      <c r="F7" s="153" t="s">
        <v>27</v>
      </c>
      <c r="G7" s="153"/>
      <c r="H7" s="153"/>
      <c r="I7" s="153"/>
      <c r="J7" s="153"/>
      <c r="K7" s="153"/>
      <c r="L7" s="153"/>
      <c r="M7" s="153"/>
    </row>
    <row r="8" spans="1:13" ht="25.5" customHeight="1">
      <c r="A8" s="153"/>
      <c r="B8" s="153"/>
      <c r="C8" s="153"/>
      <c r="D8" s="153"/>
      <c r="E8" s="153"/>
      <c r="F8" s="153" t="s">
        <v>28</v>
      </c>
      <c r="G8" s="153"/>
      <c r="H8" s="153"/>
      <c r="I8" s="153" t="s">
        <v>29</v>
      </c>
      <c r="J8" s="153"/>
      <c r="K8" s="153"/>
      <c r="L8" s="153"/>
      <c r="M8" s="153"/>
    </row>
    <row r="9" spans="1:13" ht="25.5" customHeight="1">
      <c r="A9" s="153"/>
      <c r="B9" s="153"/>
      <c r="C9" s="153"/>
      <c r="D9" s="153"/>
      <c r="E9" s="153"/>
      <c r="F9" s="153" t="s">
        <v>157</v>
      </c>
      <c r="G9" s="153" t="s">
        <v>154</v>
      </c>
      <c r="H9" s="153"/>
      <c r="I9" s="153"/>
      <c r="J9" s="153"/>
      <c r="K9" s="153"/>
      <c r="L9" s="153"/>
      <c r="M9" s="153"/>
    </row>
    <row r="10" spans="1:13" ht="57" customHeight="1">
      <c r="A10" s="153"/>
      <c r="B10" s="153"/>
      <c r="C10" s="153"/>
      <c r="D10" s="153"/>
      <c r="E10" s="153"/>
      <c r="F10" s="153"/>
      <c r="G10" s="9" t="s">
        <v>155</v>
      </c>
      <c r="H10" s="9" t="s">
        <v>156</v>
      </c>
      <c r="I10" s="153"/>
      <c r="J10" s="153"/>
      <c r="K10" s="153"/>
      <c r="L10" s="153"/>
      <c r="M10" s="153"/>
    </row>
    <row r="11" spans="1:13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201">
        <v>12</v>
      </c>
      <c r="M11" s="201"/>
    </row>
    <row r="12" spans="1:13" ht="22.5" customHeight="1">
      <c r="A12" s="26">
        <v>1</v>
      </c>
      <c r="B12" s="149" t="s">
        <v>64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</row>
    <row r="13" spans="1:13" ht="18" customHeight="1">
      <c r="A13" s="195" t="s">
        <v>55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</row>
    <row r="14" spans="1:13" ht="18" customHeight="1">
      <c r="A14" s="197" t="s">
        <v>31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</row>
    <row r="15" spans="1:13" ht="17.25" customHeight="1">
      <c r="A15" s="196" t="s">
        <v>52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</row>
    <row r="16" spans="1:13" ht="60" customHeight="1">
      <c r="A16" s="84" t="s">
        <v>12</v>
      </c>
      <c r="B16" s="85" t="s">
        <v>235</v>
      </c>
      <c r="C16" s="26" t="s">
        <v>56</v>
      </c>
      <c r="D16" s="52">
        <f>D17+D18+D19+D20+D21</f>
        <v>26889.40543</v>
      </c>
      <c r="E16" s="52">
        <f aca="true" t="shared" si="0" ref="E16:J16">E17+E18+E19+E20+E21</f>
        <v>0</v>
      </c>
      <c r="F16" s="52">
        <f t="shared" si="0"/>
        <v>7400</v>
      </c>
      <c r="G16" s="52">
        <f t="shared" si="0"/>
        <v>0</v>
      </c>
      <c r="H16" s="52">
        <f t="shared" si="0"/>
        <v>7400</v>
      </c>
      <c r="I16" s="52">
        <f t="shared" si="0"/>
        <v>19489.405430000003</v>
      </c>
      <c r="J16" s="52">
        <f t="shared" si="0"/>
        <v>0</v>
      </c>
      <c r="K16" s="52"/>
      <c r="L16" s="153" t="s">
        <v>32</v>
      </c>
      <c r="M16" s="153"/>
    </row>
    <row r="17" spans="1:13" ht="90" customHeight="1">
      <c r="A17" s="83" t="s">
        <v>48</v>
      </c>
      <c r="B17" s="55" t="s">
        <v>77</v>
      </c>
      <c r="C17" s="14" t="s">
        <v>56</v>
      </c>
      <c r="D17" s="41">
        <f>F17+I17</f>
        <v>6823.96</v>
      </c>
      <c r="E17" s="41">
        <v>0</v>
      </c>
      <c r="F17" s="42">
        <v>3700</v>
      </c>
      <c r="G17" s="42">
        <v>0</v>
      </c>
      <c r="H17" s="42">
        <v>3700</v>
      </c>
      <c r="I17" s="41">
        <v>3123.96</v>
      </c>
      <c r="J17" s="41">
        <v>0</v>
      </c>
      <c r="K17" s="55" t="s">
        <v>18</v>
      </c>
      <c r="L17" s="153"/>
      <c r="M17" s="153"/>
    </row>
    <row r="18" spans="1:13" ht="60" customHeight="1">
      <c r="A18" s="81" t="s">
        <v>51</v>
      </c>
      <c r="B18" s="55" t="s">
        <v>76</v>
      </c>
      <c r="C18" s="14" t="s">
        <v>56</v>
      </c>
      <c r="D18" s="41">
        <f>I18</f>
        <v>2006.512</v>
      </c>
      <c r="E18" s="41">
        <v>0</v>
      </c>
      <c r="F18" s="42">
        <v>0</v>
      </c>
      <c r="G18" s="42">
        <v>0</v>
      </c>
      <c r="H18" s="42">
        <v>0</v>
      </c>
      <c r="I18" s="41">
        <v>2006.512</v>
      </c>
      <c r="J18" s="41">
        <v>0</v>
      </c>
      <c r="K18" s="55" t="s">
        <v>18</v>
      </c>
      <c r="L18" s="153"/>
      <c r="M18" s="153"/>
    </row>
    <row r="19" spans="1:13" ht="90" customHeight="1">
      <c r="A19" s="81" t="s">
        <v>112</v>
      </c>
      <c r="B19" s="55" t="s">
        <v>89</v>
      </c>
      <c r="C19" s="14" t="s">
        <v>56</v>
      </c>
      <c r="D19" s="41">
        <f>I19</f>
        <v>12683.80934</v>
      </c>
      <c r="E19" s="41">
        <v>0</v>
      </c>
      <c r="F19" s="42">
        <v>0</v>
      </c>
      <c r="G19" s="42">
        <v>0</v>
      </c>
      <c r="H19" s="42">
        <v>0</v>
      </c>
      <c r="I19" s="41">
        <v>12683.80934</v>
      </c>
      <c r="J19" s="41">
        <v>0</v>
      </c>
      <c r="K19" s="55" t="s">
        <v>18</v>
      </c>
      <c r="L19" s="153"/>
      <c r="M19" s="153"/>
    </row>
    <row r="20" spans="1:13" ht="90" customHeight="1">
      <c r="A20" s="81" t="s">
        <v>113</v>
      </c>
      <c r="B20" s="86" t="s">
        <v>78</v>
      </c>
      <c r="C20" s="14" t="s">
        <v>56</v>
      </c>
      <c r="D20" s="41">
        <f>F20+I20</f>
        <v>3544.21058</v>
      </c>
      <c r="E20" s="41">
        <v>0</v>
      </c>
      <c r="F20" s="42">
        <v>3349.47358</v>
      </c>
      <c r="G20" s="42">
        <v>0</v>
      </c>
      <c r="H20" s="42">
        <f>F20</f>
        <v>3349.47358</v>
      </c>
      <c r="I20" s="41">
        <v>194.737</v>
      </c>
      <c r="J20" s="41">
        <v>0</v>
      </c>
      <c r="K20" s="55" t="s">
        <v>18</v>
      </c>
      <c r="L20" s="156" t="s">
        <v>32</v>
      </c>
      <c r="M20" s="157"/>
    </row>
    <row r="21" spans="1:13" ht="90" customHeight="1">
      <c r="A21" s="81" t="s">
        <v>114</v>
      </c>
      <c r="B21" s="9" t="s">
        <v>105</v>
      </c>
      <c r="C21" s="14" t="s">
        <v>56</v>
      </c>
      <c r="D21" s="41">
        <f>I21+F21</f>
        <v>1830.9135099999999</v>
      </c>
      <c r="E21" s="41">
        <v>0</v>
      </c>
      <c r="F21" s="42">
        <v>350.52642</v>
      </c>
      <c r="G21" s="42">
        <v>0</v>
      </c>
      <c r="H21" s="42">
        <f>F21</f>
        <v>350.52642</v>
      </c>
      <c r="I21" s="41">
        <v>1480.38709</v>
      </c>
      <c r="J21" s="41">
        <v>0</v>
      </c>
      <c r="K21" s="55" t="s">
        <v>18</v>
      </c>
      <c r="L21" s="150"/>
      <c r="M21" s="151"/>
    </row>
    <row r="22" spans="1:13" ht="60" customHeight="1">
      <c r="A22" s="81" t="s">
        <v>16</v>
      </c>
      <c r="B22" s="85" t="s">
        <v>228</v>
      </c>
      <c r="C22" s="29" t="s">
        <v>57</v>
      </c>
      <c r="D22" s="45">
        <f>D23+D24+D25+D26+D27</f>
        <v>9567.085579999999</v>
      </c>
      <c r="E22" s="45">
        <f aca="true" t="shared" si="1" ref="E22:J22">E23+E24+E25+E26+E27</f>
        <v>0</v>
      </c>
      <c r="F22" s="45">
        <f>F23+F24+F25+F26+F27</f>
        <v>3000</v>
      </c>
      <c r="G22" s="45">
        <f t="shared" si="1"/>
        <v>0</v>
      </c>
      <c r="H22" s="45">
        <f>H23+H24+H25+H26+H27</f>
        <v>3000</v>
      </c>
      <c r="I22" s="45">
        <f>I23+I24+I25+I26+I27</f>
        <v>6567.08558</v>
      </c>
      <c r="J22" s="45">
        <f t="shared" si="1"/>
        <v>0</v>
      </c>
      <c r="K22" s="55"/>
      <c r="L22" s="150"/>
      <c r="M22" s="151"/>
    </row>
    <row r="23" spans="1:13" ht="90" customHeight="1">
      <c r="A23" s="81" t="s">
        <v>229</v>
      </c>
      <c r="B23" s="55" t="s">
        <v>191</v>
      </c>
      <c r="C23" s="14" t="s">
        <v>57</v>
      </c>
      <c r="D23" s="41">
        <f>I23</f>
        <v>1749.60071</v>
      </c>
      <c r="E23" s="41">
        <v>0</v>
      </c>
      <c r="F23" s="42">
        <v>0</v>
      </c>
      <c r="G23" s="42">
        <v>0</v>
      </c>
      <c r="H23" s="42">
        <v>0</v>
      </c>
      <c r="I23" s="41">
        <v>1749.60071</v>
      </c>
      <c r="J23" s="41">
        <v>0</v>
      </c>
      <c r="K23" s="55" t="s">
        <v>18</v>
      </c>
      <c r="L23" s="150"/>
      <c r="M23" s="151"/>
    </row>
    <row r="24" spans="1:13" ht="99.75" customHeight="1">
      <c r="A24" s="81" t="s">
        <v>169</v>
      </c>
      <c r="B24" s="55" t="s">
        <v>180</v>
      </c>
      <c r="C24" s="14" t="s">
        <v>57</v>
      </c>
      <c r="D24" s="41">
        <f>I24</f>
        <v>2755.477</v>
      </c>
      <c r="E24" s="41">
        <v>0</v>
      </c>
      <c r="F24" s="42">
        <v>0</v>
      </c>
      <c r="G24" s="42">
        <v>0</v>
      </c>
      <c r="H24" s="42">
        <v>0</v>
      </c>
      <c r="I24" s="41">
        <v>2755.477</v>
      </c>
      <c r="J24" s="41">
        <v>0</v>
      </c>
      <c r="K24" s="55" t="s">
        <v>18</v>
      </c>
      <c r="L24" s="150"/>
      <c r="M24" s="151"/>
    </row>
    <row r="25" spans="1:13" ht="90" customHeight="1">
      <c r="A25" s="81" t="s">
        <v>170</v>
      </c>
      <c r="B25" s="55" t="s">
        <v>153</v>
      </c>
      <c r="C25" s="14" t="s">
        <v>57</v>
      </c>
      <c r="D25" s="41">
        <f>F25+I25</f>
        <v>3107.066</v>
      </c>
      <c r="E25" s="41">
        <v>0</v>
      </c>
      <c r="F25" s="42">
        <v>1838.14025</v>
      </c>
      <c r="G25" s="42">
        <v>0</v>
      </c>
      <c r="H25" s="42">
        <f>F25</f>
        <v>1838.14025</v>
      </c>
      <c r="I25" s="41">
        <v>1268.92575</v>
      </c>
      <c r="J25" s="41">
        <v>0</v>
      </c>
      <c r="K25" s="55" t="s">
        <v>18</v>
      </c>
      <c r="L25" s="150"/>
      <c r="M25" s="151"/>
    </row>
    <row r="26" spans="1:13" ht="90" customHeight="1">
      <c r="A26" s="81" t="s">
        <v>172</v>
      </c>
      <c r="B26" s="55" t="s">
        <v>192</v>
      </c>
      <c r="C26" s="14" t="s">
        <v>57</v>
      </c>
      <c r="D26" s="41">
        <f>F26+I26</f>
        <v>1954.94187</v>
      </c>
      <c r="E26" s="41">
        <v>0</v>
      </c>
      <c r="F26" s="42">
        <f>H26</f>
        <v>1161.85975</v>
      </c>
      <c r="G26" s="42">
        <v>0</v>
      </c>
      <c r="H26" s="42">
        <v>1161.85975</v>
      </c>
      <c r="I26" s="41">
        <v>793.08212</v>
      </c>
      <c r="J26" s="41">
        <v>0</v>
      </c>
      <c r="K26" s="55" t="s">
        <v>18</v>
      </c>
      <c r="L26" s="150"/>
      <c r="M26" s="151"/>
    </row>
    <row r="27" spans="1:13" ht="99.75" customHeight="1">
      <c r="A27" s="81" t="s">
        <v>173</v>
      </c>
      <c r="B27" s="55" t="s">
        <v>152</v>
      </c>
      <c r="C27" s="14" t="s">
        <v>57</v>
      </c>
      <c r="D27" s="41">
        <f>F27+I27</f>
        <v>0</v>
      </c>
      <c r="E27" s="41">
        <v>0</v>
      </c>
      <c r="F27" s="42">
        <v>0</v>
      </c>
      <c r="G27" s="42">
        <v>0</v>
      </c>
      <c r="H27" s="42">
        <v>0</v>
      </c>
      <c r="I27" s="41">
        <v>0</v>
      </c>
      <c r="J27" s="41">
        <v>0</v>
      </c>
      <c r="K27" s="55" t="s">
        <v>18</v>
      </c>
      <c r="L27" s="150"/>
      <c r="M27" s="151"/>
    </row>
    <row r="28" spans="1:13" ht="60" customHeight="1">
      <c r="A28" s="110" t="s">
        <v>19</v>
      </c>
      <c r="B28" s="111" t="s">
        <v>228</v>
      </c>
      <c r="C28" s="112" t="s">
        <v>58</v>
      </c>
      <c r="D28" s="113">
        <f>D29+D30+D31+D32</f>
        <v>5850</v>
      </c>
      <c r="E28" s="113">
        <f aca="true" t="shared" si="2" ref="E28:J28">E29+E30+E31+E32</f>
        <v>0</v>
      </c>
      <c r="F28" s="113">
        <f t="shared" si="2"/>
        <v>0</v>
      </c>
      <c r="G28" s="113">
        <f t="shared" si="2"/>
        <v>0</v>
      </c>
      <c r="H28" s="113">
        <f t="shared" si="2"/>
        <v>0</v>
      </c>
      <c r="I28" s="113">
        <f t="shared" si="2"/>
        <v>5850</v>
      </c>
      <c r="J28" s="113">
        <f t="shared" si="2"/>
        <v>0</v>
      </c>
      <c r="K28" s="114"/>
      <c r="L28" s="150" t="s">
        <v>32</v>
      </c>
      <c r="M28" s="151"/>
    </row>
    <row r="29" spans="1:13" ht="87.75" customHeight="1">
      <c r="A29" s="110" t="s">
        <v>230</v>
      </c>
      <c r="B29" s="138" t="s">
        <v>344</v>
      </c>
      <c r="C29" s="115" t="s">
        <v>58</v>
      </c>
      <c r="D29" s="116">
        <f>I29+H29</f>
        <v>450</v>
      </c>
      <c r="E29" s="116">
        <v>0</v>
      </c>
      <c r="F29" s="117">
        <f>G29+H29</f>
        <v>0</v>
      </c>
      <c r="G29" s="117">
        <v>0</v>
      </c>
      <c r="H29" s="117">
        <v>0</v>
      </c>
      <c r="I29" s="116">
        <v>450</v>
      </c>
      <c r="J29" s="116">
        <v>0</v>
      </c>
      <c r="K29" s="114" t="s">
        <v>18</v>
      </c>
      <c r="L29" s="150"/>
      <c r="M29" s="151"/>
    </row>
    <row r="30" spans="1:13" ht="97.5" customHeight="1">
      <c r="A30" s="110" t="s">
        <v>231</v>
      </c>
      <c r="B30" s="139" t="s">
        <v>345</v>
      </c>
      <c r="C30" s="114" t="s">
        <v>58</v>
      </c>
      <c r="D30" s="116">
        <f>F30+I30</f>
        <v>2000</v>
      </c>
      <c r="E30" s="116">
        <v>0</v>
      </c>
      <c r="F30" s="117">
        <f>G30+H30</f>
        <v>0</v>
      </c>
      <c r="G30" s="117">
        <v>0</v>
      </c>
      <c r="H30" s="117">
        <v>0</v>
      </c>
      <c r="I30" s="116">
        <v>2000</v>
      </c>
      <c r="J30" s="116">
        <v>0</v>
      </c>
      <c r="K30" s="114" t="s">
        <v>18</v>
      </c>
      <c r="L30" s="150"/>
      <c r="M30" s="151"/>
    </row>
    <row r="31" spans="1:13" ht="99.75" customHeight="1">
      <c r="A31" s="110" t="s">
        <v>296</v>
      </c>
      <c r="B31" s="114" t="s">
        <v>152</v>
      </c>
      <c r="C31" s="115" t="s">
        <v>58</v>
      </c>
      <c r="D31" s="116">
        <f>F31+I31</f>
        <v>400</v>
      </c>
      <c r="E31" s="116">
        <v>0</v>
      </c>
      <c r="F31" s="117">
        <v>0</v>
      </c>
      <c r="G31" s="117">
        <v>0</v>
      </c>
      <c r="H31" s="117">
        <v>0</v>
      </c>
      <c r="I31" s="116">
        <v>400</v>
      </c>
      <c r="J31" s="116">
        <v>0</v>
      </c>
      <c r="K31" s="114" t="s">
        <v>18</v>
      </c>
      <c r="L31" s="150"/>
      <c r="M31" s="151"/>
    </row>
    <row r="32" spans="1:13" ht="99.75" customHeight="1">
      <c r="A32" s="110" t="s">
        <v>310</v>
      </c>
      <c r="B32" s="138" t="s">
        <v>350</v>
      </c>
      <c r="C32" s="115" t="s">
        <v>58</v>
      </c>
      <c r="D32" s="116">
        <f>F32+I32</f>
        <v>3000</v>
      </c>
      <c r="E32" s="116">
        <v>0</v>
      </c>
      <c r="F32" s="117">
        <v>0</v>
      </c>
      <c r="G32" s="117">
        <v>0</v>
      </c>
      <c r="H32" s="117">
        <v>0</v>
      </c>
      <c r="I32" s="116">
        <v>3000</v>
      </c>
      <c r="J32" s="116">
        <v>0</v>
      </c>
      <c r="K32" s="114" t="s">
        <v>18</v>
      </c>
      <c r="L32" s="150"/>
      <c r="M32" s="151"/>
    </row>
    <row r="33" spans="1:13" ht="60" customHeight="1">
      <c r="A33" s="81" t="s">
        <v>20</v>
      </c>
      <c r="B33" s="85" t="s">
        <v>228</v>
      </c>
      <c r="C33" s="26" t="s">
        <v>146</v>
      </c>
      <c r="D33" s="45">
        <f>D34</f>
        <v>2200</v>
      </c>
      <c r="E33" s="45">
        <f aca="true" t="shared" si="3" ref="E33:J33">E34</f>
        <v>0</v>
      </c>
      <c r="F33" s="45">
        <f t="shared" si="3"/>
        <v>0</v>
      </c>
      <c r="G33" s="45">
        <f t="shared" si="3"/>
        <v>0</v>
      </c>
      <c r="H33" s="45">
        <f t="shared" si="3"/>
        <v>0</v>
      </c>
      <c r="I33" s="45">
        <f t="shared" si="3"/>
        <v>2200</v>
      </c>
      <c r="J33" s="45">
        <f t="shared" si="3"/>
        <v>0</v>
      </c>
      <c r="K33" s="55"/>
      <c r="L33" s="150"/>
      <c r="M33" s="151"/>
    </row>
    <row r="34" spans="1:13" ht="60" customHeight="1">
      <c r="A34" s="81" t="s">
        <v>232</v>
      </c>
      <c r="B34" s="55" t="s">
        <v>151</v>
      </c>
      <c r="C34" s="9" t="s">
        <v>146</v>
      </c>
      <c r="D34" s="41">
        <f>I34</f>
        <v>2200</v>
      </c>
      <c r="E34" s="41">
        <v>0</v>
      </c>
      <c r="F34" s="42">
        <v>0</v>
      </c>
      <c r="G34" s="42">
        <v>0</v>
      </c>
      <c r="H34" s="42">
        <v>0</v>
      </c>
      <c r="I34" s="41">
        <v>2200</v>
      </c>
      <c r="J34" s="41">
        <v>0</v>
      </c>
      <c r="K34" s="55"/>
      <c r="L34" s="150"/>
      <c r="M34" s="151"/>
    </row>
    <row r="35" spans="1:13" ht="60" customHeight="1">
      <c r="A35" s="81" t="s">
        <v>50</v>
      </c>
      <c r="B35" s="85" t="s">
        <v>228</v>
      </c>
      <c r="C35" s="26" t="s">
        <v>160</v>
      </c>
      <c r="D35" s="45">
        <f>D36</f>
        <v>2200</v>
      </c>
      <c r="E35" s="45">
        <f aca="true" t="shared" si="4" ref="E35:J35">E36</f>
        <v>0</v>
      </c>
      <c r="F35" s="45">
        <f t="shared" si="4"/>
        <v>0</v>
      </c>
      <c r="G35" s="45">
        <f t="shared" si="4"/>
        <v>0</v>
      </c>
      <c r="H35" s="45">
        <f t="shared" si="4"/>
        <v>0</v>
      </c>
      <c r="I35" s="45">
        <f>I36</f>
        <v>2200</v>
      </c>
      <c r="J35" s="45">
        <f t="shared" si="4"/>
        <v>0</v>
      </c>
      <c r="K35" s="55"/>
      <c r="L35" s="150"/>
      <c r="M35" s="151"/>
    </row>
    <row r="36" spans="1:13" ht="63.75" customHeight="1">
      <c r="A36" s="81" t="s">
        <v>233</v>
      </c>
      <c r="B36" s="55" t="s">
        <v>151</v>
      </c>
      <c r="C36" s="9" t="s">
        <v>160</v>
      </c>
      <c r="D36" s="41">
        <f>I36</f>
        <v>2200</v>
      </c>
      <c r="E36" s="41">
        <v>0</v>
      </c>
      <c r="F36" s="42">
        <v>0</v>
      </c>
      <c r="G36" s="42">
        <v>0</v>
      </c>
      <c r="H36" s="42">
        <v>0</v>
      </c>
      <c r="I36" s="41">
        <v>2200</v>
      </c>
      <c r="J36" s="41">
        <v>0</v>
      </c>
      <c r="K36" s="55"/>
      <c r="L36" s="152"/>
      <c r="M36" s="146"/>
    </row>
    <row r="37" spans="1:13" ht="24.75" customHeight="1">
      <c r="A37" s="154"/>
      <c r="B37" s="154" t="s">
        <v>11</v>
      </c>
      <c r="C37" s="14" t="s">
        <v>56</v>
      </c>
      <c r="D37" s="45">
        <f>D16</f>
        <v>26889.40543</v>
      </c>
      <c r="E37" s="45">
        <v>0</v>
      </c>
      <c r="F37" s="45">
        <f>F16</f>
        <v>7400</v>
      </c>
      <c r="G37" s="45">
        <v>0</v>
      </c>
      <c r="H37" s="45">
        <f>H16</f>
        <v>7400</v>
      </c>
      <c r="I37" s="45">
        <f>I16</f>
        <v>19489.405430000003</v>
      </c>
      <c r="J37" s="45">
        <v>0</v>
      </c>
      <c r="K37" s="160" t="s">
        <v>14</v>
      </c>
      <c r="L37" s="155"/>
      <c r="M37" s="155"/>
    </row>
    <row r="38" spans="1:13" ht="24.75" customHeight="1">
      <c r="A38" s="154"/>
      <c r="B38" s="154"/>
      <c r="C38" s="14" t="s">
        <v>57</v>
      </c>
      <c r="D38" s="45">
        <f>D22</f>
        <v>9567.085579999999</v>
      </c>
      <c r="E38" s="45">
        <f aca="true" t="shared" si="5" ref="E38:J38">E22</f>
        <v>0</v>
      </c>
      <c r="F38" s="45">
        <f t="shared" si="5"/>
        <v>3000</v>
      </c>
      <c r="G38" s="45">
        <f t="shared" si="5"/>
        <v>0</v>
      </c>
      <c r="H38" s="45">
        <f t="shared" si="5"/>
        <v>3000</v>
      </c>
      <c r="I38" s="45">
        <f t="shared" si="5"/>
        <v>6567.08558</v>
      </c>
      <c r="J38" s="45">
        <f t="shared" si="5"/>
        <v>0</v>
      </c>
      <c r="K38" s="160"/>
      <c r="L38" s="155"/>
      <c r="M38" s="155"/>
    </row>
    <row r="39" spans="1:13" ht="24.75" customHeight="1">
      <c r="A39" s="154"/>
      <c r="B39" s="154"/>
      <c r="C39" s="114" t="s">
        <v>58</v>
      </c>
      <c r="D39" s="113">
        <f aca="true" t="shared" si="6" ref="D39:I39">D28</f>
        <v>5850</v>
      </c>
      <c r="E39" s="113">
        <f t="shared" si="6"/>
        <v>0</v>
      </c>
      <c r="F39" s="113">
        <f t="shared" si="6"/>
        <v>0</v>
      </c>
      <c r="G39" s="113">
        <f t="shared" si="6"/>
        <v>0</v>
      </c>
      <c r="H39" s="113">
        <f t="shared" si="6"/>
        <v>0</v>
      </c>
      <c r="I39" s="113">
        <f t="shared" si="6"/>
        <v>5850</v>
      </c>
      <c r="J39" s="113">
        <v>0</v>
      </c>
      <c r="K39" s="160"/>
      <c r="L39" s="155"/>
      <c r="M39" s="155"/>
    </row>
    <row r="40" spans="1:13" ht="24.75" customHeight="1">
      <c r="A40" s="154"/>
      <c r="B40" s="154"/>
      <c r="C40" s="9" t="s">
        <v>146</v>
      </c>
      <c r="D40" s="45">
        <f>D33</f>
        <v>2200</v>
      </c>
      <c r="E40" s="45">
        <f aca="true" t="shared" si="7" ref="E40:J40">E33</f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2200</v>
      </c>
      <c r="J40" s="45">
        <f t="shared" si="7"/>
        <v>0</v>
      </c>
      <c r="K40" s="160"/>
      <c r="L40" s="155"/>
      <c r="M40" s="155"/>
    </row>
    <row r="41" spans="1:13" ht="24.75" customHeight="1">
      <c r="A41" s="154"/>
      <c r="B41" s="154"/>
      <c r="C41" s="9" t="s">
        <v>160</v>
      </c>
      <c r="D41" s="45">
        <f>D35</f>
        <v>2200</v>
      </c>
      <c r="E41" s="45">
        <f aca="true" t="shared" si="8" ref="E41:J41">E35</f>
        <v>0</v>
      </c>
      <c r="F41" s="45">
        <f t="shared" si="8"/>
        <v>0</v>
      </c>
      <c r="G41" s="45">
        <f t="shared" si="8"/>
        <v>0</v>
      </c>
      <c r="H41" s="45">
        <f t="shared" si="8"/>
        <v>0</v>
      </c>
      <c r="I41" s="45">
        <f t="shared" si="8"/>
        <v>2200</v>
      </c>
      <c r="J41" s="45">
        <f t="shared" si="8"/>
        <v>0</v>
      </c>
      <c r="K41" s="160"/>
      <c r="L41" s="155"/>
      <c r="M41" s="155"/>
    </row>
    <row r="42" spans="1:13" ht="24.75" customHeight="1">
      <c r="A42" s="154"/>
      <c r="B42" s="154"/>
      <c r="C42" s="29" t="s">
        <v>234</v>
      </c>
      <c r="D42" s="45">
        <f>D37+D38+D39+D40+D41</f>
        <v>46706.49101</v>
      </c>
      <c r="E42" s="45">
        <f aca="true" t="shared" si="9" ref="E42:J42">E37+E38+E39+E40+E41</f>
        <v>0</v>
      </c>
      <c r="F42" s="45">
        <f>F37+F38+F39+F40+F41</f>
        <v>10400</v>
      </c>
      <c r="G42" s="45">
        <f t="shared" si="9"/>
        <v>0</v>
      </c>
      <c r="H42" s="45">
        <f>H37+H38+H39+H40+H41</f>
        <v>10400</v>
      </c>
      <c r="I42" s="45">
        <f>I37+I38+I39+I40+I41</f>
        <v>36306.49101</v>
      </c>
      <c r="J42" s="45">
        <f t="shared" si="9"/>
        <v>0</v>
      </c>
      <c r="K42" s="160"/>
      <c r="L42" s="155"/>
      <c r="M42" s="155"/>
    </row>
    <row r="43" spans="1:13" ht="18" customHeight="1">
      <c r="A43" s="27"/>
      <c r="B43" s="30"/>
      <c r="C43" s="37"/>
      <c r="D43" s="32"/>
      <c r="E43" s="32"/>
      <c r="F43" s="32"/>
      <c r="G43" s="32"/>
      <c r="H43" s="32"/>
      <c r="I43" s="32"/>
      <c r="J43" s="38"/>
      <c r="K43" s="27"/>
      <c r="L43" s="28"/>
      <c r="M43" s="28"/>
    </row>
    <row r="44" spans="2:9" ht="27" customHeight="1">
      <c r="B44" s="39"/>
      <c r="C44" s="39"/>
      <c r="D44" s="39"/>
      <c r="G44" s="148"/>
      <c r="H44" s="148"/>
      <c r="I44" s="148"/>
    </row>
    <row r="45" ht="15">
      <c r="B45" s="2"/>
    </row>
    <row r="46" spans="2:9" ht="31.5" customHeight="1">
      <c r="B46" s="2"/>
      <c r="G46" s="148"/>
      <c r="H46" s="148"/>
      <c r="I46" s="148"/>
    </row>
    <row r="47" ht="15">
      <c r="B47" s="2"/>
    </row>
    <row r="48" spans="2:9" ht="24.75" customHeight="1">
      <c r="B48" s="2"/>
      <c r="G48" s="148"/>
      <c r="H48" s="148"/>
      <c r="I48" s="148"/>
    </row>
    <row r="49" ht="15">
      <c r="B49" s="2"/>
    </row>
    <row r="50" spans="2:9" ht="30" customHeight="1">
      <c r="B50" s="2"/>
      <c r="G50" s="148"/>
      <c r="H50" s="148"/>
      <c r="I50" s="148"/>
    </row>
    <row r="51" ht="15">
      <c r="B51" s="2"/>
    </row>
    <row r="52" spans="2:11" ht="24" customHeight="1">
      <c r="B52" s="21"/>
      <c r="C52" s="21"/>
      <c r="D52" s="21"/>
      <c r="E52" s="21"/>
      <c r="F52" s="21"/>
      <c r="G52" s="147"/>
      <c r="H52" s="147"/>
      <c r="I52" s="147"/>
      <c r="J52" s="21"/>
      <c r="K52" s="21"/>
    </row>
  </sheetData>
  <sheetProtection/>
  <mergeCells count="36">
    <mergeCell ref="L11:M11"/>
    <mergeCell ref="F8:H8"/>
    <mergeCell ref="G9:H9"/>
    <mergeCell ref="F9:F10"/>
    <mergeCell ref="I8:I10"/>
    <mergeCell ref="J6:J10"/>
    <mergeCell ref="E2:M2"/>
    <mergeCell ref="F7:I7"/>
    <mergeCell ref="K6:K10"/>
    <mergeCell ref="L6:M10"/>
    <mergeCell ref="A1:M1"/>
    <mergeCell ref="E6:I6"/>
    <mergeCell ref="K3:M3"/>
    <mergeCell ref="A2:D2"/>
    <mergeCell ref="A4:M4"/>
    <mergeCell ref="A6:A10"/>
    <mergeCell ref="B6:B10"/>
    <mergeCell ref="C6:C10"/>
    <mergeCell ref="D6:D10"/>
    <mergeCell ref="E7:E10"/>
    <mergeCell ref="B12:M12"/>
    <mergeCell ref="A13:M13"/>
    <mergeCell ref="A15:M15"/>
    <mergeCell ref="A14:M14"/>
    <mergeCell ref="G52:I52"/>
    <mergeCell ref="G44:I44"/>
    <mergeCell ref="G46:I46"/>
    <mergeCell ref="G48:I48"/>
    <mergeCell ref="G50:I50"/>
    <mergeCell ref="K37:K42"/>
    <mergeCell ref="L16:M19"/>
    <mergeCell ref="A37:A42"/>
    <mergeCell ref="B37:B42"/>
    <mergeCell ref="L37:M42"/>
    <mergeCell ref="L20:M27"/>
    <mergeCell ref="L28:M36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4" r:id="rId1"/>
  <rowBreaks count="3" manualBreakCount="3">
    <brk id="19" max="12" man="1"/>
    <brk id="27" max="12" man="1"/>
    <brk id="3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6"/>
  <sheetViews>
    <sheetView view="pageBreakPreview" zoomScale="85" zoomScaleSheetLayoutView="85" workbookViewId="0" topLeftCell="A1">
      <selection activeCell="M16" sqref="M16"/>
    </sheetView>
  </sheetViews>
  <sheetFormatPr defaultColWidth="9.140625" defaultRowHeight="12.75"/>
  <cols>
    <col min="1" max="1" width="6.7109375" style="0" customWidth="1"/>
    <col min="2" max="2" width="27.8515625" style="0" customWidth="1"/>
    <col min="3" max="11" width="14.7109375" style="0" customWidth="1"/>
    <col min="12" max="12" width="19.00390625" style="0" customWidth="1"/>
  </cols>
  <sheetData>
    <row r="1" ht="15">
      <c r="A1" s="10" t="s">
        <v>33</v>
      </c>
    </row>
    <row r="2" spans="1:13" ht="21" customHeight="1">
      <c r="A2" s="198" t="s">
        <v>287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87"/>
    </row>
    <row r="3" spans="1:13" ht="15.75" customHeight="1">
      <c r="A3" s="180" t="s">
        <v>159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39"/>
    </row>
    <row r="4" spans="1:12" ht="15">
      <c r="A4" s="10"/>
      <c r="J4" s="180" t="s">
        <v>352</v>
      </c>
      <c r="K4" s="180"/>
      <c r="L4" s="180"/>
    </row>
    <row r="5" spans="1:12" ht="33" customHeight="1">
      <c r="A5" s="226" t="s">
        <v>141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</row>
    <row r="6" spans="1:12" ht="15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1:12" ht="18.75" customHeight="1">
      <c r="A7" s="153" t="s">
        <v>0</v>
      </c>
      <c r="B7" s="153" t="s">
        <v>34</v>
      </c>
      <c r="C7" s="153" t="s">
        <v>22</v>
      </c>
      <c r="D7" s="153" t="s">
        <v>23</v>
      </c>
      <c r="E7" s="153" t="s">
        <v>35</v>
      </c>
      <c r="F7" s="153"/>
      <c r="G7" s="153"/>
      <c r="H7" s="153"/>
      <c r="I7" s="153"/>
      <c r="J7" s="153" t="s">
        <v>36</v>
      </c>
      <c r="K7" s="153" t="s">
        <v>37</v>
      </c>
      <c r="L7" s="153" t="s">
        <v>38</v>
      </c>
    </row>
    <row r="8" spans="1:12" ht="18" customHeight="1">
      <c r="A8" s="153"/>
      <c r="B8" s="153"/>
      <c r="C8" s="153"/>
      <c r="D8" s="153"/>
      <c r="E8" s="153" t="s">
        <v>39</v>
      </c>
      <c r="F8" s="153" t="s">
        <v>27</v>
      </c>
      <c r="G8" s="153"/>
      <c r="H8" s="153"/>
      <c r="I8" s="153"/>
      <c r="J8" s="153"/>
      <c r="K8" s="153"/>
      <c r="L8" s="153"/>
    </row>
    <row r="9" spans="1:12" ht="27" customHeight="1">
      <c r="A9" s="153"/>
      <c r="B9" s="153"/>
      <c r="C9" s="153"/>
      <c r="D9" s="153"/>
      <c r="E9" s="153"/>
      <c r="F9" s="153" t="s">
        <v>40</v>
      </c>
      <c r="G9" s="153"/>
      <c r="H9" s="153"/>
      <c r="I9" s="153" t="s">
        <v>7</v>
      </c>
      <c r="J9" s="153"/>
      <c r="K9" s="153"/>
      <c r="L9" s="153"/>
    </row>
    <row r="10" spans="1:12" ht="18.75" customHeight="1">
      <c r="A10" s="153"/>
      <c r="B10" s="153"/>
      <c r="C10" s="153"/>
      <c r="D10" s="153"/>
      <c r="E10" s="153"/>
      <c r="F10" s="153" t="s">
        <v>157</v>
      </c>
      <c r="G10" s="153" t="s">
        <v>154</v>
      </c>
      <c r="H10" s="153"/>
      <c r="I10" s="153"/>
      <c r="J10" s="153"/>
      <c r="K10" s="153"/>
      <c r="L10" s="153"/>
    </row>
    <row r="11" spans="1:12" ht="40.5" customHeight="1">
      <c r="A11" s="153"/>
      <c r="B11" s="153"/>
      <c r="C11" s="153"/>
      <c r="D11" s="153"/>
      <c r="E11" s="153"/>
      <c r="F11" s="153"/>
      <c r="G11" s="9" t="s">
        <v>155</v>
      </c>
      <c r="H11" s="9" t="s">
        <v>156</v>
      </c>
      <c r="I11" s="153"/>
      <c r="J11" s="153"/>
      <c r="K11" s="153"/>
      <c r="L11" s="153"/>
    </row>
    <row r="12" spans="1:12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</row>
    <row r="13" spans="1:12" ht="21" customHeight="1">
      <c r="A13" s="31">
        <v>1</v>
      </c>
      <c r="B13" s="232" t="s">
        <v>73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2" ht="21.75" customHeight="1">
      <c r="A14" s="197" t="s">
        <v>74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</row>
    <row r="15" spans="1:12" ht="12.75">
      <c r="A15" s="197" t="s">
        <v>75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</row>
    <row r="16" spans="1:12" ht="11.25" customHeight="1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</row>
    <row r="17" spans="1:12" ht="20.25" customHeight="1">
      <c r="A17" s="196" t="s">
        <v>52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</row>
    <row r="18" spans="1:13" ht="19.5" customHeight="1">
      <c r="A18" s="216" t="s">
        <v>12</v>
      </c>
      <c r="B18" s="202" t="s">
        <v>42</v>
      </c>
      <c r="C18" s="14" t="s">
        <v>56</v>
      </c>
      <c r="D18" s="41">
        <f>I18</f>
        <v>1087.928</v>
      </c>
      <c r="E18" s="41">
        <v>0</v>
      </c>
      <c r="F18" s="41">
        <v>0</v>
      </c>
      <c r="G18" s="41">
        <v>0</v>
      </c>
      <c r="H18" s="41">
        <v>0</v>
      </c>
      <c r="I18" s="41">
        <v>1087.928</v>
      </c>
      <c r="J18" s="65">
        <v>0</v>
      </c>
      <c r="K18" s="205" t="s">
        <v>15</v>
      </c>
      <c r="L18" s="202" t="s">
        <v>41</v>
      </c>
      <c r="M18" s="11"/>
    </row>
    <row r="19" spans="1:13" ht="19.5" customHeight="1">
      <c r="A19" s="217"/>
      <c r="B19" s="203"/>
      <c r="C19" s="9" t="s">
        <v>57</v>
      </c>
      <c r="D19" s="41">
        <f>I19</f>
        <v>1087.445</v>
      </c>
      <c r="E19" s="41">
        <v>0</v>
      </c>
      <c r="F19" s="41">
        <v>0</v>
      </c>
      <c r="G19" s="41">
        <v>0</v>
      </c>
      <c r="H19" s="41">
        <v>0</v>
      </c>
      <c r="I19" s="41">
        <v>1087.445</v>
      </c>
      <c r="J19" s="65">
        <v>0</v>
      </c>
      <c r="K19" s="206"/>
      <c r="L19" s="203"/>
      <c r="M19" s="11"/>
    </row>
    <row r="20" spans="1:13" ht="19.5" customHeight="1">
      <c r="A20" s="217"/>
      <c r="B20" s="203"/>
      <c r="C20" s="114" t="s">
        <v>58</v>
      </c>
      <c r="D20" s="116">
        <f>I20</f>
        <v>1425</v>
      </c>
      <c r="E20" s="116">
        <v>0</v>
      </c>
      <c r="F20" s="116">
        <v>0</v>
      </c>
      <c r="G20" s="116">
        <v>0</v>
      </c>
      <c r="H20" s="116">
        <v>0</v>
      </c>
      <c r="I20" s="116">
        <v>1425</v>
      </c>
      <c r="J20" s="116">
        <v>0</v>
      </c>
      <c r="K20" s="206"/>
      <c r="L20" s="203"/>
      <c r="M20" s="11"/>
    </row>
    <row r="21" spans="1:13" ht="19.5" customHeight="1">
      <c r="A21" s="217"/>
      <c r="B21" s="203"/>
      <c r="C21" s="9" t="s">
        <v>146</v>
      </c>
      <c r="D21" s="41">
        <f>I21</f>
        <v>1250</v>
      </c>
      <c r="E21" s="41">
        <v>0</v>
      </c>
      <c r="F21" s="41">
        <v>0</v>
      </c>
      <c r="G21" s="41">
        <v>0</v>
      </c>
      <c r="H21" s="41">
        <v>0</v>
      </c>
      <c r="I21" s="41">
        <v>1250</v>
      </c>
      <c r="J21" s="65">
        <v>0</v>
      </c>
      <c r="K21" s="206"/>
      <c r="L21" s="203"/>
      <c r="M21" s="11"/>
    </row>
    <row r="22" spans="1:13" ht="19.5" customHeight="1">
      <c r="A22" s="218"/>
      <c r="B22" s="204"/>
      <c r="C22" s="9" t="s">
        <v>160</v>
      </c>
      <c r="D22" s="41">
        <f>I22</f>
        <v>1300</v>
      </c>
      <c r="E22" s="41">
        <v>0</v>
      </c>
      <c r="F22" s="41">
        <v>0</v>
      </c>
      <c r="G22" s="41">
        <v>0</v>
      </c>
      <c r="H22" s="41">
        <v>0</v>
      </c>
      <c r="I22" s="41">
        <v>1300</v>
      </c>
      <c r="J22" s="65">
        <v>0</v>
      </c>
      <c r="K22" s="207"/>
      <c r="L22" s="203"/>
      <c r="M22" s="11"/>
    </row>
    <row r="23" spans="1:13" ht="19.5" customHeight="1">
      <c r="A23" s="216" t="s">
        <v>16</v>
      </c>
      <c r="B23" s="202" t="s">
        <v>43</v>
      </c>
      <c r="C23" s="14" t="s">
        <v>56</v>
      </c>
      <c r="D23" s="41">
        <f>E23+I23</f>
        <v>120.6</v>
      </c>
      <c r="E23" s="41">
        <v>120.6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205" t="s">
        <v>15</v>
      </c>
      <c r="L23" s="203"/>
      <c r="M23" s="11"/>
    </row>
    <row r="24" spans="1:13" ht="19.5" customHeight="1">
      <c r="A24" s="217"/>
      <c r="B24" s="203"/>
      <c r="C24" s="9" t="s">
        <v>57</v>
      </c>
      <c r="D24" s="41">
        <f>E24+I24</f>
        <v>120.6</v>
      </c>
      <c r="E24" s="41">
        <v>120.6</v>
      </c>
      <c r="F24" s="41">
        <v>0</v>
      </c>
      <c r="G24" s="41">
        <v>0</v>
      </c>
      <c r="H24" s="41">
        <v>0</v>
      </c>
      <c r="I24" s="41">
        <v>0</v>
      </c>
      <c r="J24" s="65">
        <v>0</v>
      </c>
      <c r="K24" s="206"/>
      <c r="L24" s="203"/>
      <c r="M24" s="11"/>
    </row>
    <row r="25" spans="1:13" ht="19.5" customHeight="1">
      <c r="A25" s="217"/>
      <c r="B25" s="203"/>
      <c r="C25" s="114" t="s">
        <v>58</v>
      </c>
      <c r="D25" s="118">
        <f>E25+I25</f>
        <v>123.3</v>
      </c>
      <c r="E25" s="118">
        <v>123.3</v>
      </c>
      <c r="F25" s="116">
        <v>0</v>
      </c>
      <c r="G25" s="116">
        <v>0</v>
      </c>
      <c r="H25" s="116">
        <v>0</v>
      </c>
      <c r="I25" s="118">
        <v>0</v>
      </c>
      <c r="J25" s="118">
        <v>0</v>
      </c>
      <c r="K25" s="206"/>
      <c r="L25" s="203"/>
      <c r="M25" s="12"/>
    </row>
    <row r="26" spans="1:13" ht="19.5" customHeight="1">
      <c r="A26" s="217"/>
      <c r="B26" s="203"/>
      <c r="C26" s="9" t="s">
        <v>146</v>
      </c>
      <c r="D26" s="43">
        <f>E26</f>
        <v>120.6</v>
      </c>
      <c r="E26" s="43">
        <v>120.6</v>
      </c>
      <c r="F26" s="41">
        <v>0</v>
      </c>
      <c r="G26" s="41">
        <v>0</v>
      </c>
      <c r="H26" s="41">
        <v>0</v>
      </c>
      <c r="I26" s="43">
        <v>0</v>
      </c>
      <c r="J26" s="43">
        <v>0</v>
      </c>
      <c r="K26" s="206"/>
      <c r="L26" s="203"/>
      <c r="M26" s="12"/>
    </row>
    <row r="27" spans="1:13" ht="19.5" customHeight="1">
      <c r="A27" s="218"/>
      <c r="B27" s="204"/>
      <c r="C27" s="9" t="s">
        <v>160</v>
      </c>
      <c r="D27" s="43">
        <f>E27</f>
        <v>120.6</v>
      </c>
      <c r="E27" s="43">
        <v>120.6</v>
      </c>
      <c r="F27" s="41">
        <v>0</v>
      </c>
      <c r="G27" s="41">
        <v>0</v>
      </c>
      <c r="H27" s="41">
        <v>0</v>
      </c>
      <c r="I27" s="43">
        <v>0</v>
      </c>
      <c r="J27" s="43">
        <v>0</v>
      </c>
      <c r="K27" s="207"/>
      <c r="L27" s="203"/>
      <c r="M27" s="12"/>
    </row>
    <row r="28" spans="1:14" ht="19.5" customHeight="1">
      <c r="A28" s="216" t="s">
        <v>19</v>
      </c>
      <c r="B28" s="202" t="s">
        <v>145</v>
      </c>
      <c r="C28" s="14" t="s">
        <v>56</v>
      </c>
      <c r="D28" s="41">
        <f>I28</f>
        <v>139.72</v>
      </c>
      <c r="E28" s="41">
        <v>0</v>
      </c>
      <c r="F28" s="41">
        <v>0</v>
      </c>
      <c r="G28" s="41">
        <v>0</v>
      </c>
      <c r="H28" s="41">
        <v>0</v>
      </c>
      <c r="I28" s="41">
        <v>139.72</v>
      </c>
      <c r="J28" s="41">
        <v>0</v>
      </c>
      <c r="K28" s="202" t="s">
        <v>44</v>
      </c>
      <c r="L28" s="203"/>
      <c r="M28" s="12"/>
      <c r="N28" s="1"/>
    </row>
    <row r="29" spans="1:14" ht="19.5" customHeight="1">
      <c r="A29" s="217"/>
      <c r="B29" s="203"/>
      <c r="C29" s="9" t="s">
        <v>57</v>
      </c>
      <c r="D29" s="41">
        <f>I29</f>
        <v>97.2</v>
      </c>
      <c r="E29" s="41">
        <v>0</v>
      </c>
      <c r="F29" s="41">
        <v>0</v>
      </c>
      <c r="G29" s="41">
        <v>0</v>
      </c>
      <c r="H29" s="41">
        <v>0</v>
      </c>
      <c r="I29" s="69">
        <v>97.2</v>
      </c>
      <c r="J29" s="43">
        <v>0</v>
      </c>
      <c r="K29" s="203"/>
      <c r="L29" s="203"/>
      <c r="M29" s="12"/>
      <c r="N29" s="1"/>
    </row>
    <row r="30" spans="1:14" ht="19.5" customHeight="1">
      <c r="A30" s="217"/>
      <c r="B30" s="203"/>
      <c r="C30" s="114" t="s">
        <v>58</v>
      </c>
      <c r="D30" s="118">
        <f>I30</f>
        <v>132</v>
      </c>
      <c r="E30" s="118">
        <v>0</v>
      </c>
      <c r="F30" s="116">
        <v>0</v>
      </c>
      <c r="G30" s="116">
        <v>0</v>
      </c>
      <c r="H30" s="116">
        <v>0</v>
      </c>
      <c r="I30" s="118">
        <v>132</v>
      </c>
      <c r="J30" s="118">
        <v>0</v>
      </c>
      <c r="K30" s="203"/>
      <c r="L30" s="203"/>
      <c r="M30" s="12"/>
      <c r="N30" s="1"/>
    </row>
    <row r="31" spans="1:14" ht="19.5" customHeight="1">
      <c r="A31" s="217"/>
      <c r="B31" s="203"/>
      <c r="C31" s="9" t="s">
        <v>146</v>
      </c>
      <c r="D31" s="43">
        <v>0</v>
      </c>
      <c r="E31" s="43">
        <v>0</v>
      </c>
      <c r="F31" s="41">
        <v>0</v>
      </c>
      <c r="G31" s="41">
        <v>0</v>
      </c>
      <c r="H31" s="41">
        <v>0</v>
      </c>
      <c r="I31" s="43">
        <v>0</v>
      </c>
      <c r="J31" s="43">
        <v>0</v>
      </c>
      <c r="K31" s="203"/>
      <c r="L31" s="203"/>
      <c r="M31" s="12"/>
      <c r="N31" s="1"/>
    </row>
    <row r="32" spans="1:14" ht="19.5" customHeight="1">
      <c r="A32" s="218"/>
      <c r="B32" s="204"/>
      <c r="C32" s="9" t="s">
        <v>160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204"/>
      <c r="L32" s="203"/>
      <c r="M32" s="12"/>
      <c r="N32" s="1"/>
    </row>
    <row r="33" spans="1:14" ht="19.5" customHeight="1">
      <c r="A33" s="216" t="s">
        <v>20</v>
      </c>
      <c r="B33" s="202" t="s">
        <v>138</v>
      </c>
      <c r="C33" s="14" t="s">
        <v>56</v>
      </c>
      <c r="D33" s="43">
        <f aca="true" t="shared" si="0" ref="D33:D38">I33</f>
        <v>675.03571</v>
      </c>
      <c r="E33" s="43">
        <v>0</v>
      </c>
      <c r="F33" s="41">
        <v>0</v>
      </c>
      <c r="G33" s="41">
        <v>0</v>
      </c>
      <c r="H33" s="41">
        <v>0</v>
      </c>
      <c r="I33" s="43">
        <v>675.03571</v>
      </c>
      <c r="J33" s="43">
        <v>0</v>
      </c>
      <c r="K33" s="205" t="s">
        <v>15</v>
      </c>
      <c r="L33" s="237" t="s">
        <v>41</v>
      </c>
      <c r="M33" s="12"/>
      <c r="N33" s="1"/>
    </row>
    <row r="34" spans="1:14" ht="19.5" customHeight="1">
      <c r="A34" s="217"/>
      <c r="B34" s="203"/>
      <c r="C34" s="9" t="s">
        <v>57</v>
      </c>
      <c r="D34" s="69">
        <f t="shared" si="0"/>
        <v>680</v>
      </c>
      <c r="E34" s="43">
        <v>0</v>
      </c>
      <c r="F34" s="41">
        <v>0</v>
      </c>
      <c r="G34" s="41">
        <v>0</v>
      </c>
      <c r="H34" s="41">
        <v>0</v>
      </c>
      <c r="I34" s="69">
        <v>680</v>
      </c>
      <c r="J34" s="43">
        <v>0</v>
      </c>
      <c r="K34" s="206"/>
      <c r="L34" s="237"/>
      <c r="M34" s="12"/>
      <c r="N34" s="1"/>
    </row>
    <row r="35" spans="1:14" ht="19.5" customHeight="1">
      <c r="A35" s="217"/>
      <c r="B35" s="203"/>
      <c r="C35" s="114" t="s">
        <v>58</v>
      </c>
      <c r="D35" s="118">
        <f t="shared" si="0"/>
        <v>0</v>
      </c>
      <c r="E35" s="118">
        <v>0</v>
      </c>
      <c r="F35" s="116">
        <v>0</v>
      </c>
      <c r="G35" s="116">
        <v>0</v>
      </c>
      <c r="H35" s="116">
        <v>0</v>
      </c>
      <c r="I35" s="118">
        <v>0</v>
      </c>
      <c r="J35" s="118">
        <v>0</v>
      </c>
      <c r="K35" s="206"/>
      <c r="L35" s="237"/>
      <c r="M35" s="12"/>
      <c r="N35" s="1"/>
    </row>
    <row r="36" spans="1:14" ht="19.5" customHeight="1">
      <c r="A36" s="217"/>
      <c r="B36" s="203"/>
      <c r="C36" s="9" t="s">
        <v>146</v>
      </c>
      <c r="D36" s="43">
        <f t="shared" si="0"/>
        <v>1000</v>
      </c>
      <c r="E36" s="43">
        <v>0</v>
      </c>
      <c r="F36" s="41">
        <v>0</v>
      </c>
      <c r="G36" s="41">
        <v>0</v>
      </c>
      <c r="H36" s="41">
        <v>0</v>
      </c>
      <c r="I36" s="43">
        <v>1000</v>
      </c>
      <c r="J36" s="43">
        <v>0</v>
      </c>
      <c r="K36" s="206"/>
      <c r="L36" s="237"/>
      <c r="M36" s="12"/>
      <c r="N36" s="1"/>
    </row>
    <row r="37" spans="1:14" ht="19.5" customHeight="1">
      <c r="A37" s="218"/>
      <c r="B37" s="204"/>
      <c r="C37" s="9" t="s">
        <v>160</v>
      </c>
      <c r="D37" s="43">
        <f t="shared" si="0"/>
        <v>0</v>
      </c>
      <c r="E37" s="43">
        <v>0</v>
      </c>
      <c r="F37" s="41">
        <v>0</v>
      </c>
      <c r="G37" s="41">
        <v>0</v>
      </c>
      <c r="H37" s="41">
        <v>0</v>
      </c>
      <c r="I37" s="43">
        <v>0</v>
      </c>
      <c r="J37" s="43">
        <v>0</v>
      </c>
      <c r="K37" s="207"/>
      <c r="L37" s="237"/>
      <c r="M37" s="12"/>
      <c r="N37" s="1"/>
    </row>
    <row r="38" spans="1:14" ht="24.75" customHeight="1">
      <c r="A38" s="209" t="s">
        <v>50</v>
      </c>
      <c r="B38" s="202" t="s">
        <v>216</v>
      </c>
      <c r="C38" s="14" t="s">
        <v>56</v>
      </c>
      <c r="D38" s="41">
        <f t="shared" si="0"/>
        <v>352.584</v>
      </c>
      <c r="E38" s="41">
        <v>0</v>
      </c>
      <c r="F38" s="41">
        <v>0</v>
      </c>
      <c r="G38" s="41">
        <v>0</v>
      </c>
      <c r="H38" s="41">
        <v>0</v>
      </c>
      <c r="I38" s="41">
        <v>352.584</v>
      </c>
      <c r="J38" s="41">
        <v>0</v>
      </c>
      <c r="K38" s="202" t="s">
        <v>18</v>
      </c>
      <c r="L38" s="237"/>
      <c r="M38" s="12"/>
      <c r="N38" s="1"/>
    </row>
    <row r="39" spans="1:14" ht="24.75" customHeight="1">
      <c r="A39" s="210"/>
      <c r="B39" s="203"/>
      <c r="C39" s="14" t="s">
        <v>57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203"/>
      <c r="L39" s="237"/>
      <c r="M39" s="12"/>
      <c r="N39" s="1"/>
    </row>
    <row r="40" spans="1:14" ht="24.75" customHeight="1">
      <c r="A40" s="210"/>
      <c r="B40" s="203"/>
      <c r="C40" s="114" t="s">
        <v>58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203"/>
      <c r="L40" s="237"/>
      <c r="M40" s="12"/>
      <c r="N40" s="1"/>
    </row>
    <row r="41" spans="1:14" ht="24.75" customHeight="1">
      <c r="A41" s="210"/>
      <c r="B41" s="203"/>
      <c r="C41" s="9" t="s">
        <v>146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203"/>
      <c r="L41" s="237"/>
      <c r="M41" s="12"/>
      <c r="N41" s="1"/>
    </row>
    <row r="42" spans="1:14" ht="24.75" customHeight="1">
      <c r="A42" s="211"/>
      <c r="B42" s="204"/>
      <c r="C42" s="9" t="s">
        <v>160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204"/>
      <c r="L42" s="237"/>
      <c r="M42" s="12"/>
      <c r="N42" s="1"/>
    </row>
    <row r="43" spans="1:14" ht="19.5" customHeight="1">
      <c r="A43" s="209" t="s">
        <v>101</v>
      </c>
      <c r="B43" s="202" t="s">
        <v>102</v>
      </c>
      <c r="C43" s="14" t="s">
        <v>56</v>
      </c>
      <c r="D43" s="41">
        <f>I43</f>
        <v>225.052</v>
      </c>
      <c r="E43" s="41">
        <v>0</v>
      </c>
      <c r="F43" s="41">
        <v>0</v>
      </c>
      <c r="G43" s="41">
        <v>0</v>
      </c>
      <c r="H43" s="41">
        <v>0</v>
      </c>
      <c r="I43" s="41">
        <v>225.052</v>
      </c>
      <c r="J43" s="41">
        <v>0</v>
      </c>
      <c r="K43" s="202" t="s">
        <v>44</v>
      </c>
      <c r="L43" s="237"/>
      <c r="M43" s="12"/>
      <c r="N43" s="1"/>
    </row>
    <row r="44" spans="1:14" ht="19.5" customHeight="1">
      <c r="A44" s="210"/>
      <c r="B44" s="203"/>
      <c r="C44" s="9" t="s">
        <v>57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203"/>
      <c r="L44" s="237"/>
      <c r="M44" s="12"/>
      <c r="N44" s="1"/>
    </row>
    <row r="45" spans="1:14" ht="19.5" customHeight="1">
      <c r="A45" s="210"/>
      <c r="B45" s="203"/>
      <c r="C45" s="114" t="s">
        <v>58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203"/>
      <c r="L45" s="237"/>
      <c r="M45" s="12"/>
      <c r="N45" s="1"/>
    </row>
    <row r="46" spans="1:14" ht="19.5" customHeight="1">
      <c r="A46" s="210"/>
      <c r="B46" s="203"/>
      <c r="C46" s="9" t="s">
        <v>146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203"/>
      <c r="L46" s="237"/>
      <c r="M46" s="12"/>
      <c r="N46" s="1"/>
    </row>
    <row r="47" spans="1:14" ht="19.5" customHeight="1">
      <c r="A47" s="211"/>
      <c r="B47" s="204"/>
      <c r="C47" s="9" t="s">
        <v>160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204"/>
      <c r="L47" s="237"/>
      <c r="M47" s="12"/>
      <c r="N47" s="1"/>
    </row>
    <row r="48" spans="1:14" ht="19.5" customHeight="1">
      <c r="A48" s="209" t="s">
        <v>106</v>
      </c>
      <c r="B48" s="202" t="s">
        <v>210</v>
      </c>
      <c r="C48" s="14" t="s">
        <v>56</v>
      </c>
      <c r="D48" s="41">
        <f>I48</f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202" t="s">
        <v>44</v>
      </c>
      <c r="L48" s="237"/>
      <c r="M48" s="12"/>
      <c r="N48" s="1"/>
    </row>
    <row r="49" spans="1:14" ht="19.5" customHeight="1">
      <c r="A49" s="210"/>
      <c r="B49" s="203"/>
      <c r="C49" s="55" t="s">
        <v>57</v>
      </c>
      <c r="D49" s="41">
        <f>I49</f>
        <v>200</v>
      </c>
      <c r="E49" s="41">
        <v>0</v>
      </c>
      <c r="F49" s="41">
        <v>0</v>
      </c>
      <c r="G49" s="41">
        <v>0</v>
      </c>
      <c r="H49" s="41">
        <v>0</v>
      </c>
      <c r="I49" s="41">
        <v>200</v>
      </c>
      <c r="J49" s="41">
        <v>0</v>
      </c>
      <c r="K49" s="203"/>
      <c r="L49" s="237"/>
      <c r="M49" s="12"/>
      <c r="N49" s="1"/>
    </row>
    <row r="50" spans="1:14" ht="19.5" customHeight="1">
      <c r="A50" s="210"/>
      <c r="B50" s="203"/>
      <c r="C50" s="114" t="s">
        <v>58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203"/>
      <c r="L50" s="237"/>
      <c r="M50" s="12"/>
      <c r="N50" s="1"/>
    </row>
    <row r="51" spans="1:14" ht="19.5" customHeight="1">
      <c r="A51" s="210"/>
      <c r="B51" s="203"/>
      <c r="C51" s="9" t="s">
        <v>146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203"/>
      <c r="L51" s="237"/>
      <c r="M51" s="12"/>
      <c r="N51" s="1"/>
    </row>
    <row r="52" spans="1:14" ht="19.5" customHeight="1">
      <c r="A52" s="211"/>
      <c r="B52" s="204"/>
      <c r="C52" s="9" t="s">
        <v>160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204"/>
      <c r="L52" s="237"/>
      <c r="M52" s="12"/>
      <c r="N52" s="1"/>
    </row>
    <row r="53" spans="1:14" ht="19.5" customHeight="1">
      <c r="A53" s="209" t="s">
        <v>107</v>
      </c>
      <c r="B53" s="202" t="s">
        <v>139</v>
      </c>
      <c r="C53" s="14" t="s">
        <v>56</v>
      </c>
      <c r="D53" s="41">
        <f>I53</f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202" t="s">
        <v>44</v>
      </c>
      <c r="L53" s="237"/>
      <c r="M53" s="12"/>
      <c r="N53" s="1"/>
    </row>
    <row r="54" spans="1:14" ht="19.5" customHeight="1">
      <c r="A54" s="210"/>
      <c r="B54" s="203"/>
      <c r="C54" s="9" t="s">
        <v>57</v>
      </c>
      <c r="D54" s="41">
        <f>I54</f>
        <v>159.7</v>
      </c>
      <c r="E54" s="41">
        <v>0</v>
      </c>
      <c r="F54" s="41">
        <v>0</v>
      </c>
      <c r="G54" s="41">
        <v>0</v>
      </c>
      <c r="H54" s="41">
        <v>0</v>
      </c>
      <c r="I54" s="41">
        <v>159.7</v>
      </c>
      <c r="J54" s="41">
        <v>0</v>
      </c>
      <c r="K54" s="203"/>
      <c r="L54" s="237"/>
      <c r="M54" s="12"/>
      <c r="N54" s="1"/>
    </row>
    <row r="55" spans="1:14" ht="19.5" customHeight="1">
      <c r="A55" s="210"/>
      <c r="B55" s="203"/>
      <c r="C55" s="114" t="s">
        <v>58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203"/>
      <c r="L55" s="237"/>
      <c r="M55" s="12"/>
      <c r="N55" s="1"/>
    </row>
    <row r="56" spans="1:14" ht="19.5" customHeight="1">
      <c r="A56" s="210"/>
      <c r="B56" s="203"/>
      <c r="C56" s="9" t="s">
        <v>146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203"/>
      <c r="L56" s="237"/>
      <c r="M56" s="12"/>
      <c r="N56" s="1"/>
    </row>
    <row r="57" spans="1:14" ht="19.5" customHeight="1">
      <c r="A57" s="211"/>
      <c r="B57" s="204"/>
      <c r="C57" s="9" t="s">
        <v>160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204"/>
      <c r="L57" s="237"/>
      <c r="M57" s="12"/>
      <c r="N57" s="1"/>
    </row>
    <row r="58" spans="1:14" ht="19.5" customHeight="1">
      <c r="A58" s="209" t="s">
        <v>108</v>
      </c>
      <c r="B58" s="202" t="s">
        <v>109</v>
      </c>
      <c r="C58" s="14" t="s">
        <v>56</v>
      </c>
      <c r="D58" s="41">
        <f>I58</f>
        <v>93.265</v>
      </c>
      <c r="E58" s="41">
        <v>0</v>
      </c>
      <c r="F58" s="41">
        <v>0</v>
      </c>
      <c r="G58" s="41">
        <v>0</v>
      </c>
      <c r="H58" s="41">
        <v>0</v>
      </c>
      <c r="I58" s="41">
        <v>93.265</v>
      </c>
      <c r="J58" s="41">
        <v>0</v>
      </c>
      <c r="K58" s="202" t="s">
        <v>44</v>
      </c>
      <c r="L58" s="237"/>
      <c r="M58" s="12"/>
      <c r="N58" s="1"/>
    </row>
    <row r="59" spans="1:14" ht="19.5" customHeight="1">
      <c r="A59" s="210"/>
      <c r="B59" s="203"/>
      <c r="C59" s="9" t="s">
        <v>57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203"/>
      <c r="L59" s="237"/>
      <c r="M59" s="12"/>
      <c r="N59" s="1"/>
    </row>
    <row r="60" spans="1:14" ht="19.5" customHeight="1">
      <c r="A60" s="210"/>
      <c r="B60" s="203"/>
      <c r="C60" s="114" t="s">
        <v>58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203"/>
      <c r="L60" s="237"/>
      <c r="M60" s="12"/>
      <c r="N60" s="1"/>
    </row>
    <row r="61" spans="1:14" ht="19.5" customHeight="1">
      <c r="A61" s="210"/>
      <c r="B61" s="203"/>
      <c r="C61" s="9" t="s">
        <v>146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203"/>
      <c r="L61" s="237"/>
      <c r="M61" s="12"/>
      <c r="N61" s="1"/>
    </row>
    <row r="62" spans="1:14" ht="19.5" customHeight="1">
      <c r="A62" s="211"/>
      <c r="B62" s="204"/>
      <c r="C62" s="9" t="s">
        <v>160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204"/>
      <c r="L62" s="237"/>
      <c r="M62" s="12"/>
      <c r="N62" s="1"/>
    </row>
    <row r="63" spans="1:14" ht="19.5" customHeight="1">
      <c r="A63" s="209" t="s">
        <v>143</v>
      </c>
      <c r="B63" s="202" t="s">
        <v>144</v>
      </c>
      <c r="C63" s="14" t="s">
        <v>56</v>
      </c>
      <c r="D63" s="41">
        <f>I63</f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202" t="s">
        <v>44</v>
      </c>
      <c r="L63" s="237"/>
      <c r="M63" s="12"/>
      <c r="N63" s="1"/>
    </row>
    <row r="64" spans="1:14" ht="19.5" customHeight="1">
      <c r="A64" s="210"/>
      <c r="B64" s="203"/>
      <c r="C64" s="9" t="s">
        <v>57</v>
      </c>
      <c r="D64" s="41">
        <f>I64</f>
        <v>222.44925</v>
      </c>
      <c r="E64" s="41">
        <v>0</v>
      </c>
      <c r="F64" s="41">
        <v>0</v>
      </c>
      <c r="G64" s="41">
        <v>0</v>
      </c>
      <c r="H64" s="41">
        <v>0</v>
      </c>
      <c r="I64" s="41">
        <v>222.44925</v>
      </c>
      <c r="J64" s="41">
        <v>0</v>
      </c>
      <c r="K64" s="203"/>
      <c r="L64" s="237"/>
      <c r="M64" s="12"/>
      <c r="N64" s="1"/>
    </row>
    <row r="65" spans="1:14" ht="19.5" customHeight="1">
      <c r="A65" s="210"/>
      <c r="B65" s="203"/>
      <c r="C65" s="114" t="s">
        <v>58</v>
      </c>
      <c r="D65" s="116">
        <v>0</v>
      </c>
      <c r="E65" s="116">
        <v>0</v>
      </c>
      <c r="F65" s="116">
        <v>0</v>
      </c>
      <c r="G65" s="116">
        <v>0</v>
      </c>
      <c r="H65" s="116">
        <v>0</v>
      </c>
      <c r="I65" s="116">
        <v>0</v>
      </c>
      <c r="J65" s="116">
        <v>0</v>
      </c>
      <c r="K65" s="203"/>
      <c r="L65" s="237"/>
      <c r="M65" s="12"/>
      <c r="N65" s="1"/>
    </row>
    <row r="66" spans="1:14" ht="19.5" customHeight="1">
      <c r="A66" s="210"/>
      <c r="B66" s="203"/>
      <c r="C66" s="9" t="s">
        <v>146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203"/>
      <c r="L66" s="237"/>
      <c r="M66" s="12"/>
      <c r="N66" s="1"/>
    </row>
    <row r="67" spans="1:14" ht="19.5" customHeight="1">
      <c r="A67" s="211"/>
      <c r="B67" s="204"/>
      <c r="C67" s="9" t="s">
        <v>160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204"/>
      <c r="L67" s="237"/>
      <c r="M67" s="12"/>
      <c r="N67" s="1"/>
    </row>
    <row r="68" spans="1:14" ht="19.5" customHeight="1">
      <c r="A68" s="209" t="s">
        <v>149</v>
      </c>
      <c r="B68" s="202" t="s">
        <v>223</v>
      </c>
      <c r="C68" s="14" t="s">
        <v>56</v>
      </c>
      <c r="D68" s="41">
        <f>I68</f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205" t="s">
        <v>15</v>
      </c>
      <c r="L68" s="203" t="s">
        <v>41</v>
      </c>
      <c r="M68" s="12"/>
      <c r="N68" s="1"/>
    </row>
    <row r="69" spans="1:14" ht="19.5" customHeight="1">
      <c r="A69" s="210"/>
      <c r="B69" s="233"/>
      <c r="C69" s="9" t="s">
        <v>57</v>
      </c>
      <c r="D69" s="41">
        <f>I69</f>
        <v>1326.547</v>
      </c>
      <c r="E69" s="41">
        <v>0</v>
      </c>
      <c r="F69" s="41">
        <v>0</v>
      </c>
      <c r="G69" s="41">
        <v>0</v>
      </c>
      <c r="H69" s="41">
        <v>0</v>
      </c>
      <c r="I69" s="41">
        <v>1326.547</v>
      </c>
      <c r="J69" s="41">
        <v>0</v>
      </c>
      <c r="K69" s="206"/>
      <c r="L69" s="203"/>
      <c r="M69" s="12"/>
      <c r="N69" s="1"/>
    </row>
    <row r="70" spans="1:14" ht="19.5" customHeight="1">
      <c r="A70" s="210"/>
      <c r="B70" s="233"/>
      <c r="C70" s="114" t="s">
        <v>58</v>
      </c>
      <c r="D70" s="116">
        <v>0</v>
      </c>
      <c r="E70" s="116">
        <v>0</v>
      </c>
      <c r="F70" s="116">
        <v>0</v>
      </c>
      <c r="G70" s="116">
        <v>0</v>
      </c>
      <c r="H70" s="116">
        <v>0</v>
      </c>
      <c r="I70" s="116">
        <v>0</v>
      </c>
      <c r="J70" s="116">
        <v>0</v>
      </c>
      <c r="K70" s="206"/>
      <c r="L70" s="203"/>
      <c r="M70" s="12"/>
      <c r="N70" s="1"/>
    </row>
    <row r="71" spans="1:14" ht="19.5" customHeight="1">
      <c r="A71" s="210"/>
      <c r="B71" s="233"/>
      <c r="C71" s="9" t="s">
        <v>146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206"/>
      <c r="L71" s="203"/>
      <c r="M71" s="12"/>
      <c r="N71" s="1"/>
    </row>
    <row r="72" spans="1:14" ht="19.5" customHeight="1">
      <c r="A72" s="211"/>
      <c r="B72" s="234"/>
      <c r="C72" s="9" t="s">
        <v>160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207"/>
      <c r="L72" s="203"/>
      <c r="M72" s="12"/>
      <c r="N72" s="1"/>
    </row>
    <row r="73" spans="1:14" ht="19.5" customHeight="1">
      <c r="A73" s="209" t="s">
        <v>150</v>
      </c>
      <c r="B73" s="202" t="s">
        <v>227</v>
      </c>
      <c r="C73" s="14" t="s">
        <v>56</v>
      </c>
      <c r="D73" s="41">
        <f>I73</f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202" t="s">
        <v>44</v>
      </c>
      <c r="L73" s="203"/>
      <c r="M73" s="12"/>
      <c r="N73" s="1"/>
    </row>
    <row r="74" spans="1:14" ht="19.5" customHeight="1">
      <c r="A74" s="210"/>
      <c r="B74" s="203"/>
      <c r="C74" s="9" t="s">
        <v>57</v>
      </c>
      <c r="D74" s="41">
        <f>I74</f>
        <v>71.9</v>
      </c>
      <c r="E74" s="41">
        <v>0</v>
      </c>
      <c r="F74" s="41">
        <v>0</v>
      </c>
      <c r="G74" s="41">
        <v>0</v>
      </c>
      <c r="H74" s="41">
        <v>0</v>
      </c>
      <c r="I74" s="41">
        <v>71.9</v>
      </c>
      <c r="J74" s="41">
        <v>0</v>
      </c>
      <c r="K74" s="203"/>
      <c r="L74" s="203"/>
      <c r="M74" s="12"/>
      <c r="N74" s="1"/>
    </row>
    <row r="75" spans="1:14" ht="19.5" customHeight="1">
      <c r="A75" s="210"/>
      <c r="B75" s="203"/>
      <c r="C75" s="114" t="s">
        <v>58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203"/>
      <c r="L75" s="203"/>
      <c r="M75" s="12"/>
      <c r="N75" s="1"/>
    </row>
    <row r="76" spans="1:14" ht="19.5" customHeight="1">
      <c r="A76" s="210"/>
      <c r="B76" s="203"/>
      <c r="C76" s="9" t="s">
        <v>146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203"/>
      <c r="L76" s="203"/>
      <c r="M76" s="12"/>
      <c r="N76" s="1"/>
    </row>
    <row r="77" spans="1:14" ht="19.5" customHeight="1">
      <c r="A77" s="211"/>
      <c r="B77" s="204"/>
      <c r="C77" s="9" t="s">
        <v>160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04"/>
      <c r="L77" s="203"/>
      <c r="M77" s="12"/>
      <c r="N77" s="1"/>
    </row>
    <row r="78" spans="1:14" ht="19.5" customHeight="1">
      <c r="A78" s="209" t="s">
        <v>217</v>
      </c>
      <c r="B78" s="202" t="s">
        <v>218</v>
      </c>
      <c r="C78" s="14" t="s">
        <v>56</v>
      </c>
      <c r="D78" s="41">
        <f>I78</f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202" t="s">
        <v>44</v>
      </c>
      <c r="L78" s="203"/>
      <c r="M78" s="12"/>
      <c r="N78" s="1"/>
    </row>
    <row r="79" spans="1:14" ht="19.5" customHeight="1">
      <c r="A79" s="210"/>
      <c r="B79" s="203"/>
      <c r="C79" s="9" t="s">
        <v>57</v>
      </c>
      <c r="D79" s="41">
        <f>I79</f>
        <v>40.267</v>
      </c>
      <c r="E79" s="41">
        <v>0</v>
      </c>
      <c r="F79" s="41">
        <v>0</v>
      </c>
      <c r="G79" s="41">
        <v>0</v>
      </c>
      <c r="H79" s="41">
        <v>0</v>
      </c>
      <c r="I79" s="41">
        <v>40.267</v>
      </c>
      <c r="J79" s="41">
        <v>0</v>
      </c>
      <c r="K79" s="203"/>
      <c r="L79" s="203"/>
      <c r="M79" s="12"/>
      <c r="N79" s="1"/>
    </row>
    <row r="80" spans="1:14" ht="19.5" customHeight="1">
      <c r="A80" s="210"/>
      <c r="B80" s="203"/>
      <c r="C80" s="114" t="s">
        <v>58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  <c r="I80" s="116">
        <v>0</v>
      </c>
      <c r="J80" s="116">
        <v>0</v>
      </c>
      <c r="K80" s="203"/>
      <c r="L80" s="203"/>
      <c r="M80" s="12"/>
      <c r="N80" s="1"/>
    </row>
    <row r="81" spans="1:14" ht="19.5" customHeight="1">
      <c r="A81" s="210"/>
      <c r="B81" s="203"/>
      <c r="C81" s="9" t="s">
        <v>146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203"/>
      <c r="L81" s="203"/>
      <c r="M81" s="12"/>
      <c r="N81" s="1"/>
    </row>
    <row r="82" spans="1:14" ht="19.5" customHeight="1">
      <c r="A82" s="211"/>
      <c r="B82" s="204"/>
      <c r="C82" s="9" t="s">
        <v>160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204"/>
      <c r="L82" s="203"/>
      <c r="M82" s="12"/>
      <c r="N82" s="1"/>
    </row>
    <row r="83" spans="1:14" ht="19.5" customHeight="1">
      <c r="A83" s="209" t="s">
        <v>224</v>
      </c>
      <c r="B83" s="202" t="s">
        <v>225</v>
      </c>
      <c r="C83" s="14" t="s">
        <v>56</v>
      </c>
      <c r="D83" s="41">
        <f>I83</f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205" t="s">
        <v>15</v>
      </c>
      <c r="L83" s="203"/>
      <c r="M83" s="12"/>
      <c r="N83" s="1"/>
    </row>
    <row r="84" spans="1:14" ht="19.5" customHeight="1">
      <c r="A84" s="210"/>
      <c r="B84" s="203"/>
      <c r="C84" s="9" t="s">
        <v>57</v>
      </c>
      <c r="D84" s="41">
        <f>I84</f>
        <v>47.865</v>
      </c>
      <c r="E84" s="41">
        <v>0</v>
      </c>
      <c r="F84" s="41">
        <v>0</v>
      </c>
      <c r="G84" s="41">
        <v>0</v>
      </c>
      <c r="H84" s="41">
        <v>0</v>
      </c>
      <c r="I84" s="41">
        <v>47.865</v>
      </c>
      <c r="J84" s="41">
        <v>0</v>
      </c>
      <c r="K84" s="206"/>
      <c r="L84" s="203"/>
      <c r="M84" s="12"/>
      <c r="N84" s="1"/>
    </row>
    <row r="85" spans="1:14" ht="19.5" customHeight="1">
      <c r="A85" s="210"/>
      <c r="B85" s="203"/>
      <c r="C85" s="114" t="s">
        <v>58</v>
      </c>
      <c r="D85" s="116">
        <v>0</v>
      </c>
      <c r="E85" s="116">
        <v>0</v>
      </c>
      <c r="F85" s="116">
        <v>0</v>
      </c>
      <c r="G85" s="116">
        <v>0</v>
      </c>
      <c r="H85" s="116">
        <v>0</v>
      </c>
      <c r="I85" s="116">
        <v>0</v>
      </c>
      <c r="J85" s="116">
        <v>0</v>
      </c>
      <c r="K85" s="206"/>
      <c r="L85" s="203"/>
      <c r="M85" s="12"/>
      <c r="N85" s="1"/>
    </row>
    <row r="86" spans="1:14" ht="19.5" customHeight="1">
      <c r="A86" s="210"/>
      <c r="B86" s="203"/>
      <c r="C86" s="9" t="s">
        <v>146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206"/>
      <c r="L86" s="203"/>
      <c r="M86" s="12"/>
      <c r="N86" s="1"/>
    </row>
    <row r="87" spans="1:14" ht="19.5" customHeight="1">
      <c r="A87" s="211"/>
      <c r="B87" s="204"/>
      <c r="C87" s="9" t="s">
        <v>160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207"/>
      <c r="L87" s="203"/>
      <c r="M87" s="12"/>
      <c r="N87" s="1"/>
    </row>
    <row r="88" spans="1:14" ht="19.5" customHeight="1">
      <c r="A88" s="209" t="s">
        <v>257</v>
      </c>
      <c r="B88" s="202" t="s">
        <v>258</v>
      </c>
      <c r="C88" s="14" t="s">
        <v>56</v>
      </c>
      <c r="D88" s="41">
        <f>I88</f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205" t="s">
        <v>15</v>
      </c>
      <c r="L88" s="203"/>
      <c r="M88" s="12"/>
      <c r="N88" s="1"/>
    </row>
    <row r="89" spans="1:14" ht="19.5" customHeight="1">
      <c r="A89" s="210"/>
      <c r="B89" s="203"/>
      <c r="C89" s="9" t="s">
        <v>57</v>
      </c>
      <c r="D89" s="41">
        <f>I89</f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206"/>
      <c r="L89" s="203"/>
      <c r="M89" s="12"/>
      <c r="N89" s="1"/>
    </row>
    <row r="90" spans="1:14" ht="19.5" customHeight="1">
      <c r="A90" s="210"/>
      <c r="B90" s="203"/>
      <c r="C90" s="114" t="s">
        <v>58</v>
      </c>
      <c r="D90" s="116">
        <v>0</v>
      </c>
      <c r="E90" s="116">
        <v>0</v>
      </c>
      <c r="F90" s="116">
        <v>0</v>
      </c>
      <c r="G90" s="116">
        <v>0</v>
      </c>
      <c r="H90" s="116">
        <v>0</v>
      </c>
      <c r="I90" s="116">
        <v>0</v>
      </c>
      <c r="J90" s="116">
        <v>0</v>
      </c>
      <c r="K90" s="206"/>
      <c r="L90" s="203"/>
      <c r="M90" s="12"/>
      <c r="N90" s="1"/>
    </row>
    <row r="91" spans="1:14" ht="19.5" customHeight="1">
      <c r="A91" s="210"/>
      <c r="B91" s="203"/>
      <c r="C91" s="9" t="s">
        <v>146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206"/>
      <c r="L91" s="203"/>
      <c r="M91" s="12"/>
      <c r="N91" s="1"/>
    </row>
    <row r="92" spans="1:14" ht="19.5" customHeight="1">
      <c r="A92" s="211"/>
      <c r="B92" s="204"/>
      <c r="C92" s="9" t="s">
        <v>160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207"/>
      <c r="L92" s="203"/>
      <c r="M92" s="12"/>
      <c r="N92" s="1"/>
    </row>
    <row r="93" spans="1:14" ht="19.5" customHeight="1">
      <c r="A93" s="209" t="s">
        <v>311</v>
      </c>
      <c r="B93" s="202" t="s">
        <v>315</v>
      </c>
      <c r="C93" s="14" t="s">
        <v>56</v>
      </c>
      <c r="D93" s="41">
        <f>I93</f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160" t="s">
        <v>44</v>
      </c>
      <c r="L93" s="203"/>
      <c r="M93" s="12"/>
      <c r="N93" s="1"/>
    </row>
    <row r="94" spans="1:14" ht="19.5" customHeight="1">
      <c r="A94" s="210"/>
      <c r="B94" s="203"/>
      <c r="C94" s="9" t="s">
        <v>57</v>
      </c>
      <c r="D94" s="41">
        <f>I94</f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160"/>
      <c r="L94" s="203"/>
      <c r="M94" s="12"/>
      <c r="N94" s="1"/>
    </row>
    <row r="95" spans="1:14" ht="19.5" customHeight="1">
      <c r="A95" s="210"/>
      <c r="B95" s="203"/>
      <c r="C95" s="114" t="s">
        <v>58</v>
      </c>
      <c r="D95" s="116">
        <f>I95</f>
        <v>250</v>
      </c>
      <c r="E95" s="116">
        <v>0</v>
      </c>
      <c r="F95" s="116">
        <v>0</v>
      </c>
      <c r="G95" s="116">
        <v>0</v>
      </c>
      <c r="H95" s="116">
        <v>0</v>
      </c>
      <c r="I95" s="116">
        <v>250</v>
      </c>
      <c r="J95" s="116">
        <v>0</v>
      </c>
      <c r="K95" s="160"/>
      <c r="L95" s="203"/>
      <c r="M95" s="12"/>
      <c r="N95" s="1"/>
    </row>
    <row r="96" spans="1:14" ht="19.5" customHeight="1">
      <c r="A96" s="210"/>
      <c r="B96" s="203"/>
      <c r="C96" s="9" t="s">
        <v>146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160"/>
      <c r="L96" s="203"/>
      <c r="M96" s="12"/>
      <c r="N96" s="1"/>
    </row>
    <row r="97" spans="1:14" ht="19.5" customHeight="1">
      <c r="A97" s="211"/>
      <c r="B97" s="204"/>
      <c r="C97" s="9" t="s">
        <v>160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160"/>
      <c r="L97" s="203"/>
      <c r="M97" s="12"/>
      <c r="N97" s="1"/>
    </row>
    <row r="98" spans="1:14" ht="19.5" customHeight="1">
      <c r="A98" s="209" t="s">
        <v>312</v>
      </c>
      <c r="B98" s="202" t="s">
        <v>316</v>
      </c>
      <c r="C98" s="14" t="s">
        <v>56</v>
      </c>
      <c r="D98" s="41">
        <f aca="true" t="shared" si="1" ref="D98:D120">I98</f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160" t="s">
        <v>44</v>
      </c>
      <c r="L98" s="203"/>
      <c r="M98" s="12"/>
      <c r="N98" s="1"/>
    </row>
    <row r="99" spans="1:14" ht="19.5" customHeight="1">
      <c r="A99" s="210"/>
      <c r="B99" s="203"/>
      <c r="C99" s="9" t="s">
        <v>57</v>
      </c>
      <c r="D99" s="41">
        <f t="shared" si="1"/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160"/>
      <c r="L99" s="203"/>
      <c r="M99" s="12"/>
      <c r="N99" s="1"/>
    </row>
    <row r="100" spans="1:14" ht="19.5" customHeight="1">
      <c r="A100" s="210"/>
      <c r="B100" s="203"/>
      <c r="C100" s="114" t="s">
        <v>58</v>
      </c>
      <c r="D100" s="116">
        <f t="shared" si="1"/>
        <v>100</v>
      </c>
      <c r="E100" s="116">
        <v>0</v>
      </c>
      <c r="F100" s="116">
        <v>0</v>
      </c>
      <c r="G100" s="116">
        <v>0</v>
      </c>
      <c r="H100" s="116">
        <v>0</v>
      </c>
      <c r="I100" s="116">
        <v>100</v>
      </c>
      <c r="J100" s="116">
        <v>0</v>
      </c>
      <c r="K100" s="160"/>
      <c r="L100" s="203"/>
      <c r="M100" s="12"/>
      <c r="N100" s="1"/>
    </row>
    <row r="101" spans="1:14" ht="19.5" customHeight="1">
      <c r="A101" s="210"/>
      <c r="B101" s="203"/>
      <c r="C101" s="9" t="s">
        <v>146</v>
      </c>
      <c r="D101" s="41">
        <f t="shared" si="1"/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160"/>
      <c r="L101" s="203"/>
      <c r="M101" s="12"/>
      <c r="N101" s="1"/>
    </row>
    <row r="102" spans="1:14" ht="19.5" customHeight="1">
      <c r="A102" s="211"/>
      <c r="B102" s="204"/>
      <c r="C102" s="9" t="s">
        <v>160</v>
      </c>
      <c r="D102" s="41">
        <f t="shared" si="1"/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160"/>
      <c r="L102" s="204"/>
      <c r="M102" s="12"/>
      <c r="N102" s="1"/>
    </row>
    <row r="103" spans="1:14" ht="19.5" customHeight="1">
      <c r="A103" s="209" t="s">
        <v>313</v>
      </c>
      <c r="B103" s="202" t="s">
        <v>317</v>
      </c>
      <c r="C103" s="14" t="s">
        <v>56</v>
      </c>
      <c r="D103" s="41">
        <f t="shared" si="1"/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160" t="s">
        <v>44</v>
      </c>
      <c r="L103" s="202" t="s">
        <v>41</v>
      </c>
      <c r="M103" s="12"/>
      <c r="N103" s="1"/>
    </row>
    <row r="104" spans="1:14" ht="19.5" customHeight="1">
      <c r="A104" s="210"/>
      <c r="B104" s="203"/>
      <c r="C104" s="9" t="s">
        <v>57</v>
      </c>
      <c r="D104" s="41">
        <f t="shared" si="1"/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160"/>
      <c r="L104" s="203"/>
      <c r="M104" s="12"/>
      <c r="N104" s="1"/>
    </row>
    <row r="105" spans="1:14" ht="19.5" customHeight="1">
      <c r="A105" s="210"/>
      <c r="B105" s="203"/>
      <c r="C105" s="114" t="s">
        <v>58</v>
      </c>
      <c r="D105" s="116">
        <f t="shared" si="1"/>
        <v>500</v>
      </c>
      <c r="E105" s="116">
        <v>0</v>
      </c>
      <c r="F105" s="116">
        <v>0</v>
      </c>
      <c r="G105" s="116">
        <v>0</v>
      </c>
      <c r="H105" s="116">
        <v>0</v>
      </c>
      <c r="I105" s="116">
        <v>500</v>
      </c>
      <c r="J105" s="116">
        <v>0</v>
      </c>
      <c r="K105" s="160"/>
      <c r="L105" s="203"/>
      <c r="M105" s="12"/>
      <c r="N105" s="1"/>
    </row>
    <row r="106" spans="1:14" ht="19.5" customHeight="1">
      <c r="A106" s="210"/>
      <c r="B106" s="203"/>
      <c r="C106" s="9" t="s">
        <v>146</v>
      </c>
      <c r="D106" s="41">
        <f t="shared" si="1"/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160"/>
      <c r="L106" s="203"/>
      <c r="M106" s="12"/>
      <c r="N106" s="1"/>
    </row>
    <row r="107" spans="1:14" ht="19.5" customHeight="1">
      <c r="A107" s="211"/>
      <c r="B107" s="204"/>
      <c r="C107" s="9" t="s">
        <v>160</v>
      </c>
      <c r="D107" s="41">
        <f t="shared" si="1"/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160"/>
      <c r="L107" s="203"/>
      <c r="M107" s="12"/>
      <c r="N107" s="1"/>
    </row>
    <row r="108" spans="1:14" ht="19.5" customHeight="1">
      <c r="A108" s="209" t="s">
        <v>314</v>
      </c>
      <c r="B108" s="202" t="s">
        <v>318</v>
      </c>
      <c r="C108" s="14" t="s">
        <v>56</v>
      </c>
      <c r="D108" s="41">
        <f t="shared" si="1"/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160" t="s">
        <v>44</v>
      </c>
      <c r="L108" s="203"/>
      <c r="M108" s="12"/>
      <c r="N108" s="1"/>
    </row>
    <row r="109" spans="1:14" ht="19.5" customHeight="1">
      <c r="A109" s="210"/>
      <c r="B109" s="203"/>
      <c r="C109" s="9" t="s">
        <v>57</v>
      </c>
      <c r="D109" s="41">
        <f t="shared" si="1"/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160"/>
      <c r="L109" s="203"/>
      <c r="M109" s="12"/>
      <c r="N109" s="1"/>
    </row>
    <row r="110" spans="1:14" ht="19.5" customHeight="1">
      <c r="A110" s="210"/>
      <c r="B110" s="203"/>
      <c r="C110" s="114" t="s">
        <v>58</v>
      </c>
      <c r="D110" s="116">
        <f t="shared" si="1"/>
        <v>155</v>
      </c>
      <c r="E110" s="116">
        <v>0</v>
      </c>
      <c r="F110" s="116">
        <v>0</v>
      </c>
      <c r="G110" s="116">
        <v>0</v>
      </c>
      <c r="H110" s="116">
        <v>0</v>
      </c>
      <c r="I110" s="116">
        <v>155</v>
      </c>
      <c r="J110" s="116">
        <v>0</v>
      </c>
      <c r="K110" s="160"/>
      <c r="L110" s="203"/>
      <c r="M110" s="12"/>
      <c r="N110" s="1"/>
    </row>
    <row r="111" spans="1:14" ht="19.5" customHeight="1">
      <c r="A111" s="210"/>
      <c r="B111" s="203"/>
      <c r="C111" s="9" t="s">
        <v>146</v>
      </c>
      <c r="D111" s="41">
        <f t="shared" si="1"/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160"/>
      <c r="L111" s="203"/>
      <c r="M111" s="12"/>
      <c r="N111" s="1"/>
    </row>
    <row r="112" spans="1:14" ht="19.5" customHeight="1">
      <c r="A112" s="211"/>
      <c r="B112" s="204"/>
      <c r="C112" s="9" t="s">
        <v>160</v>
      </c>
      <c r="D112" s="41">
        <f t="shared" si="1"/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160"/>
      <c r="L112" s="203"/>
      <c r="M112" s="12"/>
      <c r="N112" s="1"/>
    </row>
    <row r="113" spans="1:14" ht="19.5" customHeight="1">
      <c r="A113" s="209" t="s">
        <v>319</v>
      </c>
      <c r="B113" s="202" t="s">
        <v>320</v>
      </c>
      <c r="C113" s="14" t="s">
        <v>56</v>
      </c>
      <c r="D113" s="41">
        <f t="shared" si="1"/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160" t="s">
        <v>44</v>
      </c>
      <c r="L113" s="203"/>
      <c r="M113" s="12"/>
      <c r="N113" s="1"/>
    </row>
    <row r="114" spans="1:14" ht="19.5" customHeight="1">
      <c r="A114" s="210"/>
      <c r="B114" s="203"/>
      <c r="C114" s="9" t="s">
        <v>57</v>
      </c>
      <c r="D114" s="41">
        <f t="shared" si="1"/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160"/>
      <c r="L114" s="203"/>
      <c r="M114" s="12"/>
      <c r="N114" s="1"/>
    </row>
    <row r="115" spans="1:14" ht="19.5" customHeight="1">
      <c r="A115" s="210"/>
      <c r="B115" s="203"/>
      <c r="C115" s="114" t="s">
        <v>58</v>
      </c>
      <c r="D115" s="116">
        <f t="shared" si="1"/>
        <v>200</v>
      </c>
      <c r="E115" s="116">
        <v>0</v>
      </c>
      <c r="F115" s="116">
        <v>0</v>
      </c>
      <c r="G115" s="116">
        <v>0</v>
      </c>
      <c r="H115" s="116">
        <v>0</v>
      </c>
      <c r="I115" s="116">
        <v>200</v>
      </c>
      <c r="J115" s="116">
        <v>0</v>
      </c>
      <c r="K115" s="160"/>
      <c r="L115" s="203"/>
      <c r="M115" s="12"/>
      <c r="N115" s="1"/>
    </row>
    <row r="116" spans="1:14" ht="19.5" customHeight="1">
      <c r="A116" s="210"/>
      <c r="B116" s="203"/>
      <c r="C116" s="9" t="s">
        <v>146</v>
      </c>
      <c r="D116" s="41">
        <f t="shared" si="1"/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160"/>
      <c r="L116" s="203"/>
      <c r="M116" s="12"/>
      <c r="N116" s="1"/>
    </row>
    <row r="117" spans="1:14" ht="19.5" customHeight="1">
      <c r="A117" s="211"/>
      <c r="B117" s="204"/>
      <c r="C117" s="9" t="s">
        <v>160</v>
      </c>
      <c r="D117" s="41">
        <f t="shared" si="1"/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160"/>
      <c r="L117" s="203"/>
      <c r="M117" s="12"/>
      <c r="N117" s="1"/>
    </row>
    <row r="118" spans="1:14" ht="81" customHeight="1">
      <c r="A118" s="140" t="s">
        <v>322</v>
      </c>
      <c r="B118" s="141" t="s">
        <v>321</v>
      </c>
      <c r="C118" s="114" t="s">
        <v>58</v>
      </c>
      <c r="D118" s="116">
        <f t="shared" si="1"/>
        <v>320</v>
      </c>
      <c r="E118" s="116">
        <v>0</v>
      </c>
      <c r="F118" s="116">
        <v>0</v>
      </c>
      <c r="G118" s="116">
        <v>0</v>
      </c>
      <c r="H118" s="116">
        <v>0</v>
      </c>
      <c r="I118" s="116">
        <v>320</v>
      </c>
      <c r="J118" s="116">
        <v>0</v>
      </c>
      <c r="K118" s="205" t="s">
        <v>15</v>
      </c>
      <c r="L118" s="203"/>
      <c r="M118" s="12"/>
      <c r="N118" s="1"/>
    </row>
    <row r="119" spans="1:14" ht="42" customHeight="1">
      <c r="A119" s="140" t="s">
        <v>323</v>
      </c>
      <c r="B119" s="141" t="s">
        <v>324</v>
      </c>
      <c r="C119" s="114" t="s">
        <v>58</v>
      </c>
      <c r="D119" s="116">
        <f t="shared" si="1"/>
        <v>1500</v>
      </c>
      <c r="E119" s="116">
        <v>0</v>
      </c>
      <c r="F119" s="116">
        <v>0</v>
      </c>
      <c r="G119" s="116">
        <v>0</v>
      </c>
      <c r="H119" s="116">
        <v>0</v>
      </c>
      <c r="I119" s="116">
        <v>1500</v>
      </c>
      <c r="J119" s="116">
        <v>0</v>
      </c>
      <c r="K119" s="206"/>
      <c r="L119" s="203"/>
      <c r="M119" s="12"/>
      <c r="N119" s="1"/>
    </row>
    <row r="120" spans="1:14" ht="58.5" customHeight="1">
      <c r="A120" s="140" t="s">
        <v>325</v>
      </c>
      <c r="B120" s="141" t="s">
        <v>326</v>
      </c>
      <c r="C120" s="114" t="s">
        <v>58</v>
      </c>
      <c r="D120" s="116">
        <f t="shared" si="1"/>
        <v>500</v>
      </c>
      <c r="E120" s="116">
        <v>0</v>
      </c>
      <c r="F120" s="116">
        <v>0</v>
      </c>
      <c r="G120" s="116">
        <v>0</v>
      </c>
      <c r="H120" s="116">
        <v>0</v>
      </c>
      <c r="I120" s="116">
        <v>500</v>
      </c>
      <c r="J120" s="116">
        <v>0</v>
      </c>
      <c r="K120" s="207"/>
      <c r="L120" s="204"/>
      <c r="M120" s="12"/>
      <c r="N120" s="1"/>
    </row>
    <row r="121" spans="1:14" ht="22.5" customHeight="1">
      <c r="A121" s="59" t="s">
        <v>65</v>
      </c>
      <c r="B121" s="228" t="s">
        <v>66</v>
      </c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12"/>
      <c r="N121" s="1"/>
    </row>
    <row r="122" spans="1:14" ht="19.5" customHeight="1">
      <c r="A122" s="208" t="s">
        <v>30</v>
      </c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12"/>
      <c r="N122" s="1"/>
    </row>
    <row r="123" spans="1:14" ht="19.5" customHeight="1">
      <c r="A123" s="208" t="s">
        <v>67</v>
      </c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12"/>
      <c r="N123" s="1"/>
    </row>
    <row r="124" spans="1:14" ht="19.5" customHeight="1">
      <c r="A124" s="196" t="s">
        <v>52</v>
      </c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2"/>
      <c r="N124" s="1"/>
    </row>
    <row r="125" spans="1:14" ht="59.25" customHeight="1">
      <c r="A125" s="84" t="s">
        <v>68</v>
      </c>
      <c r="B125" s="85" t="s">
        <v>256</v>
      </c>
      <c r="C125" s="26" t="s">
        <v>56</v>
      </c>
      <c r="D125" s="52">
        <f>D126+D136+D137</f>
        <v>2081.581</v>
      </c>
      <c r="E125" s="52">
        <f aca="true" t="shared" si="2" ref="E125:J125">E126+E136</f>
        <v>0</v>
      </c>
      <c r="F125" s="52">
        <f t="shared" si="2"/>
        <v>0</v>
      </c>
      <c r="G125" s="52">
        <f t="shared" si="2"/>
        <v>0</v>
      </c>
      <c r="H125" s="52">
        <f t="shared" si="2"/>
        <v>0</v>
      </c>
      <c r="I125" s="52">
        <f>I126+I137+I136</f>
        <v>2081.581</v>
      </c>
      <c r="J125" s="52">
        <f t="shared" si="2"/>
        <v>0</v>
      </c>
      <c r="K125" s="53" t="s">
        <v>254</v>
      </c>
      <c r="L125" s="235"/>
      <c r="M125" s="12"/>
      <c r="N125" s="1"/>
    </row>
    <row r="126" spans="1:14" ht="87" customHeight="1">
      <c r="A126" s="83" t="s">
        <v>80</v>
      </c>
      <c r="B126" s="82" t="s">
        <v>90</v>
      </c>
      <c r="C126" s="14" t="s">
        <v>56</v>
      </c>
      <c r="D126" s="41">
        <f aca="true" t="shared" si="3" ref="D126:D137">I126</f>
        <v>1382.807</v>
      </c>
      <c r="E126" s="41">
        <v>0</v>
      </c>
      <c r="F126" s="41">
        <v>0</v>
      </c>
      <c r="G126" s="41">
        <v>0</v>
      </c>
      <c r="H126" s="41">
        <v>0</v>
      </c>
      <c r="I126" s="41">
        <f>I127+I128+I129+I130+I131+I132+I133+I134+I135</f>
        <v>1382.807</v>
      </c>
      <c r="J126" s="65">
        <v>0</v>
      </c>
      <c r="K126" s="55" t="s">
        <v>44</v>
      </c>
      <c r="L126" s="236"/>
      <c r="M126" s="12"/>
      <c r="N126" s="1"/>
    </row>
    <row r="127" spans="1:14" ht="60" customHeight="1">
      <c r="A127" s="83" t="s">
        <v>236</v>
      </c>
      <c r="B127" s="82" t="s">
        <v>91</v>
      </c>
      <c r="C127" s="14" t="s">
        <v>56</v>
      </c>
      <c r="D127" s="41">
        <f t="shared" si="3"/>
        <v>392.796</v>
      </c>
      <c r="E127" s="41">
        <v>0</v>
      </c>
      <c r="F127" s="41">
        <v>0</v>
      </c>
      <c r="G127" s="41">
        <v>0</v>
      </c>
      <c r="H127" s="41">
        <v>0</v>
      </c>
      <c r="I127" s="41">
        <v>392.796</v>
      </c>
      <c r="J127" s="65">
        <v>0</v>
      </c>
      <c r="K127" s="55" t="s">
        <v>44</v>
      </c>
      <c r="L127" s="203" t="s">
        <v>41</v>
      </c>
      <c r="M127" s="12"/>
      <c r="N127" s="1"/>
    </row>
    <row r="128" spans="1:14" ht="60" customHeight="1">
      <c r="A128" s="83" t="s">
        <v>237</v>
      </c>
      <c r="B128" s="82" t="s">
        <v>92</v>
      </c>
      <c r="C128" s="14" t="s">
        <v>56</v>
      </c>
      <c r="D128" s="41">
        <f t="shared" si="3"/>
        <v>85.749</v>
      </c>
      <c r="E128" s="41">
        <v>0</v>
      </c>
      <c r="F128" s="41">
        <v>0</v>
      </c>
      <c r="G128" s="41">
        <v>0</v>
      </c>
      <c r="H128" s="41">
        <v>0</v>
      </c>
      <c r="I128" s="41">
        <v>85.749</v>
      </c>
      <c r="J128" s="41">
        <v>0</v>
      </c>
      <c r="K128" s="55" t="s">
        <v>44</v>
      </c>
      <c r="L128" s="203"/>
      <c r="M128" s="12"/>
      <c r="N128" s="1"/>
    </row>
    <row r="129" spans="1:14" ht="69.75" customHeight="1">
      <c r="A129" s="83" t="s">
        <v>238</v>
      </c>
      <c r="B129" s="55" t="s">
        <v>93</v>
      </c>
      <c r="C129" s="14" t="s">
        <v>56</v>
      </c>
      <c r="D129" s="41">
        <f t="shared" si="3"/>
        <v>250.29</v>
      </c>
      <c r="E129" s="41">
        <v>0</v>
      </c>
      <c r="F129" s="41">
        <v>0</v>
      </c>
      <c r="G129" s="41">
        <v>0</v>
      </c>
      <c r="H129" s="41">
        <v>0</v>
      </c>
      <c r="I129" s="41">
        <v>250.29</v>
      </c>
      <c r="J129" s="41">
        <v>0</v>
      </c>
      <c r="K129" s="55" t="s">
        <v>44</v>
      </c>
      <c r="L129" s="203"/>
      <c r="M129" s="12"/>
      <c r="N129" s="1"/>
    </row>
    <row r="130" spans="1:14" ht="60" customHeight="1">
      <c r="A130" s="83" t="s">
        <v>239</v>
      </c>
      <c r="B130" s="55" t="s">
        <v>94</v>
      </c>
      <c r="C130" s="14" t="s">
        <v>56</v>
      </c>
      <c r="D130" s="41">
        <f t="shared" si="3"/>
        <v>295.733</v>
      </c>
      <c r="E130" s="43">
        <v>0</v>
      </c>
      <c r="F130" s="41">
        <v>0</v>
      </c>
      <c r="G130" s="41">
        <v>0</v>
      </c>
      <c r="H130" s="41">
        <v>0</v>
      </c>
      <c r="I130" s="41">
        <v>295.733</v>
      </c>
      <c r="J130" s="43">
        <v>0</v>
      </c>
      <c r="K130" s="55" t="s">
        <v>44</v>
      </c>
      <c r="L130" s="203"/>
      <c r="M130" s="12"/>
      <c r="N130" s="1"/>
    </row>
    <row r="131" spans="1:14" ht="60" customHeight="1">
      <c r="A131" s="83" t="s">
        <v>240</v>
      </c>
      <c r="B131" s="55" t="s">
        <v>95</v>
      </c>
      <c r="C131" s="14" t="s">
        <v>56</v>
      </c>
      <c r="D131" s="41">
        <f t="shared" si="3"/>
        <v>66.707</v>
      </c>
      <c r="E131" s="43">
        <v>0</v>
      </c>
      <c r="F131" s="41">
        <v>0</v>
      </c>
      <c r="G131" s="41">
        <v>0</v>
      </c>
      <c r="H131" s="41">
        <v>0</v>
      </c>
      <c r="I131" s="41">
        <v>66.707</v>
      </c>
      <c r="J131" s="43">
        <v>0</v>
      </c>
      <c r="K131" s="55" t="s">
        <v>44</v>
      </c>
      <c r="L131" s="203"/>
      <c r="M131" s="12"/>
      <c r="N131" s="1"/>
    </row>
    <row r="132" spans="1:14" ht="60" customHeight="1">
      <c r="A132" s="83" t="s">
        <v>241</v>
      </c>
      <c r="B132" s="55" t="s">
        <v>96</v>
      </c>
      <c r="C132" s="14" t="s">
        <v>56</v>
      </c>
      <c r="D132" s="41">
        <f t="shared" si="3"/>
        <v>99.856</v>
      </c>
      <c r="E132" s="43">
        <v>0</v>
      </c>
      <c r="F132" s="41">
        <v>0</v>
      </c>
      <c r="G132" s="41">
        <v>0</v>
      </c>
      <c r="H132" s="41">
        <v>0</v>
      </c>
      <c r="I132" s="41">
        <v>99.856</v>
      </c>
      <c r="J132" s="43">
        <v>0</v>
      </c>
      <c r="K132" s="55" t="s">
        <v>44</v>
      </c>
      <c r="L132" s="203"/>
      <c r="M132" s="12"/>
      <c r="N132" s="1"/>
    </row>
    <row r="133" spans="1:14" ht="60" customHeight="1">
      <c r="A133" s="83" t="s">
        <v>242</v>
      </c>
      <c r="B133" s="55" t="s">
        <v>97</v>
      </c>
      <c r="C133" s="14" t="s">
        <v>56</v>
      </c>
      <c r="D133" s="41">
        <f t="shared" si="3"/>
        <v>142.097</v>
      </c>
      <c r="E133" s="43">
        <v>0</v>
      </c>
      <c r="F133" s="41">
        <v>0</v>
      </c>
      <c r="G133" s="41">
        <v>0</v>
      </c>
      <c r="H133" s="41">
        <v>0</v>
      </c>
      <c r="I133" s="41">
        <v>142.097</v>
      </c>
      <c r="J133" s="43">
        <v>0</v>
      </c>
      <c r="K133" s="55" t="s">
        <v>44</v>
      </c>
      <c r="L133" s="203"/>
      <c r="M133" s="12"/>
      <c r="N133" s="1"/>
    </row>
    <row r="134" spans="1:14" ht="69.75" customHeight="1">
      <c r="A134" s="83" t="s">
        <v>243</v>
      </c>
      <c r="B134" s="55" t="s">
        <v>98</v>
      </c>
      <c r="C134" s="14" t="s">
        <v>56</v>
      </c>
      <c r="D134" s="41">
        <f t="shared" si="3"/>
        <v>9.153</v>
      </c>
      <c r="E134" s="43">
        <v>0</v>
      </c>
      <c r="F134" s="41">
        <v>0</v>
      </c>
      <c r="G134" s="41">
        <v>0</v>
      </c>
      <c r="H134" s="41">
        <v>0</v>
      </c>
      <c r="I134" s="41">
        <v>9.153</v>
      </c>
      <c r="J134" s="43">
        <v>0</v>
      </c>
      <c r="K134" s="55" t="s">
        <v>44</v>
      </c>
      <c r="L134" s="203"/>
      <c r="M134" s="12"/>
      <c r="N134" s="1"/>
    </row>
    <row r="135" spans="1:14" ht="60" customHeight="1">
      <c r="A135" s="83" t="s">
        <v>244</v>
      </c>
      <c r="B135" s="55" t="s">
        <v>99</v>
      </c>
      <c r="C135" s="14" t="s">
        <v>56</v>
      </c>
      <c r="D135" s="41">
        <f t="shared" si="3"/>
        <v>40.426</v>
      </c>
      <c r="E135" s="43">
        <v>0</v>
      </c>
      <c r="F135" s="41">
        <v>0</v>
      </c>
      <c r="G135" s="41">
        <v>0</v>
      </c>
      <c r="H135" s="41">
        <v>0</v>
      </c>
      <c r="I135" s="41">
        <v>40.426</v>
      </c>
      <c r="J135" s="43">
        <v>0</v>
      </c>
      <c r="K135" s="55" t="s">
        <v>44</v>
      </c>
      <c r="L135" s="203"/>
      <c r="M135" s="12"/>
      <c r="N135" s="1"/>
    </row>
    <row r="136" spans="1:14" ht="72" customHeight="1">
      <c r="A136" s="83" t="s">
        <v>81</v>
      </c>
      <c r="B136" s="55" t="s">
        <v>100</v>
      </c>
      <c r="C136" s="14" t="s">
        <v>56</v>
      </c>
      <c r="D136" s="41">
        <f t="shared" si="3"/>
        <v>240.371</v>
      </c>
      <c r="E136" s="43">
        <v>0</v>
      </c>
      <c r="F136" s="41">
        <v>0</v>
      </c>
      <c r="G136" s="41">
        <v>0</v>
      </c>
      <c r="H136" s="41">
        <v>0</v>
      </c>
      <c r="I136" s="41">
        <v>240.371</v>
      </c>
      <c r="J136" s="43">
        <v>0</v>
      </c>
      <c r="K136" s="14" t="s">
        <v>15</v>
      </c>
      <c r="L136" s="203"/>
      <c r="M136" s="12"/>
      <c r="N136" s="1"/>
    </row>
    <row r="137" spans="1:14" ht="90.75" customHeight="1">
      <c r="A137" s="83" t="s">
        <v>82</v>
      </c>
      <c r="B137" s="55" t="s">
        <v>104</v>
      </c>
      <c r="C137" s="14" t="s">
        <v>56</v>
      </c>
      <c r="D137" s="41">
        <f t="shared" si="3"/>
        <v>458.403</v>
      </c>
      <c r="E137" s="43">
        <v>0</v>
      </c>
      <c r="F137" s="41">
        <v>0</v>
      </c>
      <c r="G137" s="41">
        <v>0</v>
      </c>
      <c r="H137" s="41">
        <v>0</v>
      </c>
      <c r="I137" s="41">
        <v>458.403</v>
      </c>
      <c r="J137" s="43">
        <v>0</v>
      </c>
      <c r="K137" s="55" t="s">
        <v>44</v>
      </c>
      <c r="L137" s="203"/>
      <c r="M137" s="12"/>
      <c r="N137" s="1"/>
    </row>
    <row r="138" spans="1:14" ht="59.25" customHeight="1">
      <c r="A138" s="83" t="s">
        <v>69</v>
      </c>
      <c r="B138" s="85" t="s">
        <v>256</v>
      </c>
      <c r="C138" s="29" t="s">
        <v>57</v>
      </c>
      <c r="D138" s="45">
        <f>D139+D142+D146</f>
        <v>3504.86018</v>
      </c>
      <c r="E138" s="45">
        <f aca="true" t="shared" si="4" ref="E138:J138">E139+E142+E146</f>
        <v>0</v>
      </c>
      <c r="F138" s="45">
        <f t="shared" si="4"/>
        <v>0</v>
      </c>
      <c r="G138" s="45">
        <f t="shared" si="4"/>
        <v>0</v>
      </c>
      <c r="H138" s="45">
        <f t="shared" si="4"/>
        <v>0</v>
      </c>
      <c r="I138" s="45">
        <f t="shared" si="4"/>
        <v>3504.86018</v>
      </c>
      <c r="J138" s="45">
        <f t="shared" si="4"/>
        <v>0</v>
      </c>
      <c r="K138" s="14"/>
      <c r="L138" s="203" t="s">
        <v>41</v>
      </c>
      <c r="M138" s="12"/>
      <c r="N138" s="1"/>
    </row>
    <row r="139" spans="1:14" ht="66.75" customHeight="1">
      <c r="A139" s="83" t="s">
        <v>245</v>
      </c>
      <c r="B139" s="55" t="s">
        <v>190</v>
      </c>
      <c r="C139" s="55" t="s">
        <v>57</v>
      </c>
      <c r="D139" s="41">
        <f>D140+D141</f>
        <v>1934.478</v>
      </c>
      <c r="E139" s="41">
        <v>0</v>
      </c>
      <c r="F139" s="41">
        <v>0</v>
      </c>
      <c r="G139" s="41">
        <v>0</v>
      </c>
      <c r="H139" s="41">
        <v>0</v>
      </c>
      <c r="I139" s="41">
        <f>I140+I141</f>
        <v>1934.478</v>
      </c>
      <c r="J139" s="41">
        <v>0</v>
      </c>
      <c r="K139" s="55" t="s">
        <v>44</v>
      </c>
      <c r="L139" s="203"/>
      <c r="M139" s="12"/>
      <c r="N139" s="1"/>
    </row>
    <row r="140" spans="1:14" ht="68.25" customHeight="1">
      <c r="A140" s="83" t="s">
        <v>248</v>
      </c>
      <c r="B140" s="55" t="s">
        <v>182</v>
      </c>
      <c r="C140" s="55" t="s">
        <v>57</v>
      </c>
      <c r="D140" s="41">
        <f>I140</f>
        <v>551.694</v>
      </c>
      <c r="E140" s="69">
        <v>0</v>
      </c>
      <c r="F140" s="41">
        <v>0</v>
      </c>
      <c r="G140" s="41">
        <v>0</v>
      </c>
      <c r="H140" s="41">
        <v>0</v>
      </c>
      <c r="I140" s="41">
        <v>551.694</v>
      </c>
      <c r="J140" s="69">
        <v>0</v>
      </c>
      <c r="K140" s="55" t="s">
        <v>44</v>
      </c>
      <c r="L140" s="203"/>
      <c r="M140" s="12"/>
      <c r="N140" s="1"/>
    </row>
    <row r="141" spans="1:14" ht="80.25" customHeight="1">
      <c r="A141" s="83" t="s">
        <v>249</v>
      </c>
      <c r="B141" s="55" t="s">
        <v>181</v>
      </c>
      <c r="C141" s="55" t="s">
        <v>57</v>
      </c>
      <c r="D141" s="41">
        <f>I141</f>
        <v>1382.784</v>
      </c>
      <c r="E141" s="69">
        <v>0</v>
      </c>
      <c r="F141" s="41">
        <v>0</v>
      </c>
      <c r="G141" s="41">
        <v>0</v>
      </c>
      <c r="H141" s="41">
        <v>0</v>
      </c>
      <c r="I141" s="41">
        <v>1382.784</v>
      </c>
      <c r="J141" s="69">
        <v>0</v>
      </c>
      <c r="K141" s="55" t="s">
        <v>44</v>
      </c>
      <c r="L141" s="203"/>
      <c r="M141" s="12"/>
      <c r="N141" s="1"/>
    </row>
    <row r="142" spans="1:14" ht="66.75" customHeight="1">
      <c r="A142" s="83" t="s">
        <v>246</v>
      </c>
      <c r="B142" s="55" t="s">
        <v>219</v>
      </c>
      <c r="C142" s="55" t="s">
        <v>57</v>
      </c>
      <c r="D142" s="41">
        <f>D143+D144+D145</f>
        <v>1363.11418</v>
      </c>
      <c r="E142" s="69">
        <v>0</v>
      </c>
      <c r="F142" s="41">
        <v>0</v>
      </c>
      <c r="G142" s="41">
        <v>0</v>
      </c>
      <c r="H142" s="41">
        <v>0</v>
      </c>
      <c r="I142" s="41">
        <f>I143+I144+I145</f>
        <v>1363.11418</v>
      </c>
      <c r="J142" s="69">
        <v>0</v>
      </c>
      <c r="K142" s="55" t="s">
        <v>44</v>
      </c>
      <c r="L142" s="203"/>
      <c r="M142" s="12"/>
      <c r="N142" s="1"/>
    </row>
    <row r="143" spans="1:14" ht="84.75" customHeight="1">
      <c r="A143" s="83" t="s">
        <v>250</v>
      </c>
      <c r="B143" s="55" t="s">
        <v>220</v>
      </c>
      <c r="C143" s="55" t="s">
        <v>57</v>
      </c>
      <c r="D143" s="41">
        <f aca="true" t="shared" si="5" ref="D143:D159">I143</f>
        <v>346.90675</v>
      </c>
      <c r="E143" s="41">
        <v>0</v>
      </c>
      <c r="F143" s="41">
        <v>0</v>
      </c>
      <c r="G143" s="41">
        <v>0</v>
      </c>
      <c r="H143" s="41">
        <v>0</v>
      </c>
      <c r="I143" s="41">
        <v>346.90675</v>
      </c>
      <c r="J143" s="41">
        <v>0</v>
      </c>
      <c r="K143" s="55" t="s">
        <v>44</v>
      </c>
      <c r="L143" s="203"/>
      <c r="M143" s="12"/>
      <c r="N143" s="1"/>
    </row>
    <row r="144" spans="1:14" ht="88.5" customHeight="1">
      <c r="A144" s="83" t="s">
        <v>251</v>
      </c>
      <c r="B144" s="55" t="s">
        <v>221</v>
      </c>
      <c r="C144" s="55" t="s">
        <v>57</v>
      </c>
      <c r="D144" s="41">
        <f t="shared" si="5"/>
        <v>760.78894</v>
      </c>
      <c r="E144" s="41">
        <v>0</v>
      </c>
      <c r="F144" s="41">
        <v>0</v>
      </c>
      <c r="G144" s="41">
        <v>0</v>
      </c>
      <c r="H144" s="41">
        <v>0</v>
      </c>
      <c r="I144" s="41">
        <v>760.78894</v>
      </c>
      <c r="J144" s="41">
        <v>0</v>
      </c>
      <c r="K144" s="55" t="s">
        <v>44</v>
      </c>
      <c r="L144" s="203"/>
      <c r="M144" s="12"/>
      <c r="N144" s="1"/>
    </row>
    <row r="145" spans="1:14" ht="85.5" customHeight="1">
      <c r="A145" s="83" t="s">
        <v>252</v>
      </c>
      <c r="B145" s="55" t="s">
        <v>222</v>
      </c>
      <c r="C145" s="55" t="s">
        <v>57</v>
      </c>
      <c r="D145" s="41">
        <f t="shared" si="5"/>
        <v>255.41849</v>
      </c>
      <c r="E145" s="41">
        <v>0</v>
      </c>
      <c r="F145" s="41">
        <v>0</v>
      </c>
      <c r="G145" s="41">
        <v>0</v>
      </c>
      <c r="H145" s="41">
        <v>0</v>
      </c>
      <c r="I145" s="41">
        <v>255.41849</v>
      </c>
      <c r="J145" s="41">
        <v>0</v>
      </c>
      <c r="K145" s="55" t="s">
        <v>44</v>
      </c>
      <c r="L145" s="203"/>
      <c r="M145" s="12"/>
      <c r="N145" s="1"/>
    </row>
    <row r="146" spans="1:14" ht="86.25" customHeight="1">
      <c r="A146" s="83" t="s">
        <v>247</v>
      </c>
      <c r="B146" s="55" t="s">
        <v>226</v>
      </c>
      <c r="C146" s="55" t="s">
        <v>57</v>
      </c>
      <c r="D146" s="41">
        <f t="shared" si="5"/>
        <v>207.268</v>
      </c>
      <c r="E146" s="41">
        <v>0</v>
      </c>
      <c r="F146" s="41">
        <v>0</v>
      </c>
      <c r="G146" s="41">
        <v>0</v>
      </c>
      <c r="H146" s="41">
        <v>0</v>
      </c>
      <c r="I146" s="41">
        <v>207.268</v>
      </c>
      <c r="J146" s="41">
        <v>0</v>
      </c>
      <c r="K146" s="55" t="s">
        <v>44</v>
      </c>
      <c r="L146" s="203"/>
      <c r="M146" s="12"/>
      <c r="N146" s="1"/>
    </row>
    <row r="147" spans="1:14" ht="75" customHeight="1">
      <c r="A147" s="131" t="s">
        <v>103</v>
      </c>
      <c r="B147" s="111" t="s">
        <v>327</v>
      </c>
      <c r="C147" s="112" t="s">
        <v>58</v>
      </c>
      <c r="D147" s="113">
        <f>D149+D150+D151+D152+D153+D154+D155</f>
        <v>2940</v>
      </c>
      <c r="E147" s="113">
        <f aca="true" t="shared" si="6" ref="E147:J147">E149+E150+E151+E152+E153+E154+E155</f>
        <v>0</v>
      </c>
      <c r="F147" s="113">
        <f t="shared" si="6"/>
        <v>0</v>
      </c>
      <c r="G147" s="113">
        <f t="shared" si="6"/>
        <v>0</v>
      </c>
      <c r="H147" s="113">
        <f t="shared" si="6"/>
        <v>0</v>
      </c>
      <c r="I147" s="113">
        <f t="shared" si="6"/>
        <v>2940</v>
      </c>
      <c r="J147" s="113">
        <f t="shared" si="6"/>
        <v>0</v>
      </c>
      <c r="K147" s="114"/>
      <c r="L147" s="203" t="s">
        <v>41</v>
      </c>
      <c r="M147" s="12"/>
      <c r="N147" s="1"/>
    </row>
    <row r="148" spans="1:14" ht="142.5" customHeight="1">
      <c r="A148" s="131" t="s">
        <v>329</v>
      </c>
      <c r="B148" s="138" t="s">
        <v>349</v>
      </c>
      <c r="C148" s="115">
        <v>2019</v>
      </c>
      <c r="D148" s="116">
        <f>D149+D150+D151</f>
        <v>900</v>
      </c>
      <c r="E148" s="116">
        <f aca="true" t="shared" si="7" ref="E148:J148">E149+E150+E151</f>
        <v>0</v>
      </c>
      <c r="F148" s="116">
        <f t="shared" si="7"/>
        <v>0</v>
      </c>
      <c r="G148" s="116">
        <f t="shared" si="7"/>
        <v>0</v>
      </c>
      <c r="H148" s="116">
        <f t="shared" si="7"/>
        <v>0</v>
      </c>
      <c r="I148" s="116">
        <f t="shared" si="7"/>
        <v>900</v>
      </c>
      <c r="J148" s="116">
        <f t="shared" si="7"/>
        <v>0</v>
      </c>
      <c r="K148" s="114"/>
      <c r="L148" s="203"/>
      <c r="M148" s="12"/>
      <c r="N148" s="1"/>
    </row>
    <row r="149" spans="1:14" ht="75" customHeight="1">
      <c r="A149" s="131" t="s">
        <v>346</v>
      </c>
      <c r="B149" s="137" t="s">
        <v>330</v>
      </c>
      <c r="C149" s="115" t="s">
        <v>58</v>
      </c>
      <c r="D149" s="116">
        <f aca="true" t="shared" si="8" ref="D149:D155">I149</f>
        <v>700</v>
      </c>
      <c r="E149" s="116">
        <v>0</v>
      </c>
      <c r="F149" s="116">
        <v>0</v>
      </c>
      <c r="G149" s="116">
        <v>0</v>
      </c>
      <c r="H149" s="116">
        <v>0</v>
      </c>
      <c r="I149" s="116">
        <v>700</v>
      </c>
      <c r="J149" s="116">
        <v>0</v>
      </c>
      <c r="K149" s="114" t="s">
        <v>44</v>
      </c>
      <c r="L149" s="203"/>
      <c r="M149" s="12"/>
      <c r="N149" s="1"/>
    </row>
    <row r="150" spans="1:14" ht="75" customHeight="1">
      <c r="A150" s="131" t="s">
        <v>347</v>
      </c>
      <c r="B150" s="137" t="s">
        <v>331</v>
      </c>
      <c r="C150" s="115" t="s">
        <v>58</v>
      </c>
      <c r="D150" s="116">
        <f t="shared" si="8"/>
        <v>100</v>
      </c>
      <c r="E150" s="116">
        <v>0</v>
      </c>
      <c r="F150" s="116">
        <v>0</v>
      </c>
      <c r="G150" s="116">
        <v>0</v>
      </c>
      <c r="H150" s="116">
        <v>0</v>
      </c>
      <c r="I150" s="116">
        <v>100</v>
      </c>
      <c r="J150" s="116">
        <v>0</v>
      </c>
      <c r="K150" s="114" t="s">
        <v>44</v>
      </c>
      <c r="L150" s="203"/>
      <c r="M150" s="12"/>
      <c r="N150" s="1"/>
    </row>
    <row r="151" spans="1:14" ht="75" customHeight="1">
      <c r="A151" s="131" t="s">
        <v>348</v>
      </c>
      <c r="B151" s="137" t="s">
        <v>332</v>
      </c>
      <c r="C151" s="115" t="s">
        <v>58</v>
      </c>
      <c r="D151" s="116">
        <f t="shared" si="8"/>
        <v>100</v>
      </c>
      <c r="E151" s="116">
        <v>0</v>
      </c>
      <c r="F151" s="116">
        <v>0</v>
      </c>
      <c r="G151" s="116">
        <v>0</v>
      </c>
      <c r="H151" s="116">
        <v>0</v>
      </c>
      <c r="I151" s="116">
        <v>100</v>
      </c>
      <c r="J151" s="116">
        <v>0</v>
      </c>
      <c r="K151" s="114" t="s">
        <v>44</v>
      </c>
      <c r="L151" s="203"/>
      <c r="M151" s="12"/>
      <c r="N151" s="1"/>
    </row>
    <row r="152" spans="1:14" ht="84.75" customHeight="1">
      <c r="A152" s="131" t="s">
        <v>333</v>
      </c>
      <c r="B152" s="137" t="s">
        <v>334</v>
      </c>
      <c r="C152" s="115" t="s">
        <v>58</v>
      </c>
      <c r="D152" s="116">
        <f t="shared" si="8"/>
        <v>1200</v>
      </c>
      <c r="E152" s="116">
        <v>0</v>
      </c>
      <c r="F152" s="116">
        <v>0</v>
      </c>
      <c r="G152" s="116">
        <v>0</v>
      </c>
      <c r="H152" s="116">
        <v>0</v>
      </c>
      <c r="I152" s="116">
        <v>1200</v>
      </c>
      <c r="J152" s="116">
        <v>0</v>
      </c>
      <c r="K152" s="114" t="s">
        <v>44</v>
      </c>
      <c r="L152" s="203"/>
      <c r="M152" s="12"/>
      <c r="N152" s="1"/>
    </row>
    <row r="153" spans="1:14" ht="75" customHeight="1">
      <c r="A153" s="131" t="s">
        <v>335</v>
      </c>
      <c r="B153" s="137" t="s">
        <v>336</v>
      </c>
      <c r="C153" s="115" t="s">
        <v>58</v>
      </c>
      <c r="D153" s="116">
        <f t="shared" si="8"/>
        <v>250</v>
      </c>
      <c r="E153" s="116">
        <v>0</v>
      </c>
      <c r="F153" s="116">
        <v>0</v>
      </c>
      <c r="G153" s="116">
        <v>0</v>
      </c>
      <c r="H153" s="116">
        <v>0</v>
      </c>
      <c r="I153" s="116">
        <v>250</v>
      </c>
      <c r="J153" s="116">
        <v>0</v>
      </c>
      <c r="K153" s="114" t="s">
        <v>44</v>
      </c>
      <c r="L153" s="203"/>
      <c r="M153" s="12"/>
      <c r="N153" s="1"/>
    </row>
    <row r="154" spans="1:14" ht="75" customHeight="1">
      <c r="A154" s="131" t="s">
        <v>337</v>
      </c>
      <c r="B154" s="137" t="s">
        <v>338</v>
      </c>
      <c r="C154" s="115" t="s">
        <v>58</v>
      </c>
      <c r="D154" s="116">
        <f t="shared" si="8"/>
        <v>170</v>
      </c>
      <c r="E154" s="116">
        <v>0</v>
      </c>
      <c r="F154" s="116">
        <v>0</v>
      </c>
      <c r="G154" s="116">
        <v>0</v>
      </c>
      <c r="H154" s="116">
        <v>0</v>
      </c>
      <c r="I154" s="116">
        <v>170</v>
      </c>
      <c r="J154" s="116">
        <v>0</v>
      </c>
      <c r="K154" s="114" t="s">
        <v>44</v>
      </c>
      <c r="L154" s="203"/>
      <c r="M154" s="12"/>
      <c r="N154" s="1"/>
    </row>
    <row r="155" spans="1:14" ht="48" customHeight="1">
      <c r="A155" s="131" t="s">
        <v>339</v>
      </c>
      <c r="B155" s="137" t="s">
        <v>340</v>
      </c>
      <c r="C155" s="115" t="s">
        <v>58</v>
      </c>
      <c r="D155" s="116">
        <f t="shared" si="8"/>
        <v>420</v>
      </c>
      <c r="E155" s="116">
        <v>0</v>
      </c>
      <c r="F155" s="116">
        <v>0</v>
      </c>
      <c r="G155" s="116">
        <v>0</v>
      </c>
      <c r="H155" s="116">
        <v>0</v>
      </c>
      <c r="I155" s="116">
        <v>420</v>
      </c>
      <c r="J155" s="116">
        <v>0</v>
      </c>
      <c r="K155" s="114" t="s">
        <v>44</v>
      </c>
      <c r="L155" s="203"/>
      <c r="M155" s="12"/>
      <c r="N155" s="1"/>
    </row>
    <row r="156" spans="1:14" ht="30" customHeight="1">
      <c r="A156" s="155" t="s">
        <v>255</v>
      </c>
      <c r="B156" s="202" t="s">
        <v>256</v>
      </c>
      <c r="C156" s="55" t="s">
        <v>146</v>
      </c>
      <c r="D156" s="41">
        <f t="shared" si="5"/>
        <v>2300</v>
      </c>
      <c r="E156" s="69">
        <v>0</v>
      </c>
      <c r="F156" s="41">
        <v>0</v>
      </c>
      <c r="G156" s="41">
        <v>0</v>
      </c>
      <c r="H156" s="41">
        <v>0</v>
      </c>
      <c r="I156" s="41">
        <v>2300</v>
      </c>
      <c r="J156" s="69">
        <v>0</v>
      </c>
      <c r="K156" s="202" t="s">
        <v>44</v>
      </c>
      <c r="L156" s="203"/>
      <c r="M156" s="12"/>
      <c r="N156" s="1"/>
    </row>
    <row r="157" spans="1:14" ht="30" customHeight="1">
      <c r="A157" s="155"/>
      <c r="B157" s="204"/>
      <c r="C157" s="55" t="s">
        <v>160</v>
      </c>
      <c r="D157" s="41">
        <f t="shared" si="5"/>
        <v>2300</v>
      </c>
      <c r="E157" s="69">
        <v>0</v>
      </c>
      <c r="F157" s="41">
        <v>0</v>
      </c>
      <c r="G157" s="41">
        <v>0</v>
      </c>
      <c r="H157" s="41">
        <v>0</v>
      </c>
      <c r="I157" s="41">
        <v>2300</v>
      </c>
      <c r="J157" s="69">
        <v>0</v>
      </c>
      <c r="K157" s="203"/>
      <c r="L157" s="203"/>
      <c r="M157" s="12"/>
      <c r="N157" s="1"/>
    </row>
    <row r="158" spans="1:14" ht="30" customHeight="1">
      <c r="A158" s="155" t="s">
        <v>328</v>
      </c>
      <c r="B158" s="202" t="s">
        <v>148</v>
      </c>
      <c r="C158" s="55" t="s">
        <v>146</v>
      </c>
      <c r="D158" s="41">
        <f t="shared" si="5"/>
        <v>2000</v>
      </c>
      <c r="E158" s="69">
        <v>0</v>
      </c>
      <c r="F158" s="41">
        <v>0</v>
      </c>
      <c r="G158" s="41">
        <v>0</v>
      </c>
      <c r="H158" s="41">
        <v>0</v>
      </c>
      <c r="I158" s="41">
        <v>2000</v>
      </c>
      <c r="J158" s="69">
        <v>0</v>
      </c>
      <c r="K158" s="203"/>
      <c r="L158" s="203"/>
      <c r="M158" s="12"/>
      <c r="N158" s="1"/>
    </row>
    <row r="159" spans="1:14" ht="30" customHeight="1">
      <c r="A159" s="155"/>
      <c r="B159" s="204"/>
      <c r="C159" s="55" t="s">
        <v>160</v>
      </c>
      <c r="D159" s="41">
        <f t="shared" si="5"/>
        <v>2000</v>
      </c>
      <c r="E159" s="69">
        <v>0</v>
      </c>
      <c r="F159" s="41">
        <v>0</v>
      </c>
      <c r="G159" s="41">
        <v>0</v>
      </c>
      <c r="H159" s="41">
        <v>0</v>
      </c>
      <c r="I159" s="41">
        <v>2000</v>
      </c>
      <c r="J159" s="69">
        <v>0</v>
      </c>
      <c r="K159" s="204"/>
      <c r="L159" s="204"/>
      <c r="M159" s="12"/>
      <c r="N159" s="1"/>
    </row>
    <row r="160" spans="1:14" ht="24" customHeight="1">
      <c r="A160" s="59" t="s">
        <v>83</v>
      </c>
      <c r="B160" s="230" t="s">
        <v>193</v>
      </c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12"/>
      <c r="N160" s="1"/>
    </row>
    <row r="161" spans="1:14" ht="24" customHeight="1">
      <c r="A161" s="208" t="s">
        <v>85</v>
      </c>
      <c r="B161" s="208"/>
      <c r="C161" s="208"/>
      <c r="D161" s="208"/>
      <c r="E161" s="208"/>
      <c r="F161" s="208"/>
      <c r="G161" s="208"/>
      <c r="H161" s="208"/>
      <c r="I161" s="208"/>
      <c r="J161" s="208"/>
      <c r="K161" s="208"/>
      <c r="L161" s="208"/>
      <c r="M161" s="12"/>
      <c r="N161" s="1"/>
    </row>
    <row r="162" spans="1:14" ht="24" customHeight="1">
      <c r="A162" s="208" t="s">
        <v>84</v>
      </c>
      <c r="B162" s="208"/>
      <c r="C162" s="208"/>
      <c r="D162" s="208"/>
      <c r="E162" s="208"/>
      <c r="F162" s="208"/>
      <c r="G162" s="208"/>
      <c r="H162" s="208"/>
      <c r="I162" s="208"/>
      <c r="J162" s="208"/>
      <c r="K162" s="208"/>
      <c r="L162" s="208"/>
      <c r="M162" s="12"/>
      <c r="N162" s="1"/>
    </row>
    <row r="163" spans="1:14" ht="24" customHeight="1">
      <c r="A163" s="208" t="s">
        <v>52</v>
      </c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  <c r="L163" s="208"/>
      <c r="M163" s="12"/>
      <c r="N163" s="1"/>
    </row>
    <row r="164" spans="1:14" ht="24.75" customHeight="1">
      <c r="A164" s="216" t="s">
        <v>86</v>
      </c>
      <c r="B164" s="202" t="s">
        <v>194</v>
      </c>
      <c r="C164" s="14" t="s">
        <v>56</v>
      </c>
      <c r="D164" s="41">
        <f>F164+I164</f>
        <v>907.78526</v>
      </c>
      <c r="E164" s="69">
        <v>0</v>
      </c>
      <c r="F164" s="41">
        <v>862.396</v>
      </c>
      <c r="G164" s="69">
        <v>0</v>
      </c>
      <c r="H164" s="69">
        <v>0</v>
      </c>
      <c r="I164" s="41">
        <v>45.38926</v>
      </c>
      <c r="J164" s="69">
        <v>0</v>
      </c>
      <c r="K164" s="205" t="s">
        <v>87</v>
      </c>
      <c r="L164" s="202" t="s">
        <v>88</v>
      </c>
      <c r="M164" s="12"/>
      <c r="N164" s="1"/>
    </row>
    <row r="165" spans="1:14" ht="24.75" customHeight="1">
      <c r="A165" s="217"/>
      <c r="B165" s="203"/>
      <c r="C165" s="9" t="s">
        <v>57</v>
      </c>
      <c r="D165" s="41">
        <f>I165+F165</f>
        <v>878.2640000000001</v>
      </c>
      <c r="E165" s="69">
        <v>0</v>
      </c>
      <c r="F165" s="69">
        <f>G165+H165</f>
        <v>797.6415400000001</v>
      </c>
      <c r="G165" s="69">
        <v>707.83009</v>
      </c>
      <c r="H165" s="69">
        <v>89.81145</v>
      </c>
      <c r="I165" s="41">
        <v>80.62246</v>
      </c>
      <c r="J165" s="69">
        <v>0</v>
      </c>
      <c r="K165" s="206"/>
      <c r="L165" s="203"/>
      <c r="M165" s="12"/>
      <c r="N165" s="1"/>
    </row>
    <row r="166" spans="1:14" ht="24.75" customHeight="1">
      <c r="A166" s="217"/>
      <c r="B166" s="203"/>
      <c r="C166" s="114" t="s">
        <v>58</v>
      </c>
      <c r="D166" s="116">
        <v>0</v>
      </c>
      <c r="E166" s="118">
        <v>0</v>
      </c>
      <c r="F166" s="116">
        <v>0</v>
      </c>
      <c r="G166" s="118">
        <v>0</v>
      </c>
      <c r="H166" s="118">
        <v>0</v>
      </c>
      <c r="I166" s="116">
        <f>D166</f>
        <v>0</v>
      </c>
      <c r="J166" s="118">
        <v>0</v>
      </c>
      <c r="K166" s="206"/>
      <c r="L166" s="203"/>
      <c r="M166" s="12"/>
      <c r="N166" s="1"/>
    </row>
    <row r="167" spans="1:14" ht="24.75" customHeight="1">
      <c r="A167" s="217"/>
      <c r="B167" s="203"/>
      <c r="C167" s="9" t="s">
        <v>146</v>
      </c>
      <c r="D167" s="41">
        <v>0</v>
      </c>
      <c r="E167" s="69">
        <v>0</v>
      </c>
      <c r="F167" s="41">
        <v>0</v>
      </c>
      <c r="G167" s="69">
        <v>0</v>
      </c>
      <c r="H167" s="69">
        <v>0</v>
      </c>
      <c r="I167" s="41">
        <f>D167</f>
        <v>0</v>
      </c>
      <c r="J167" s="69">
        <v>0</v>
      </c>
      <c r="K167" s="206"/>
      <c r="L167" s="203"/>
      <c r="M167" s="12"/>
      <c r="N167" s="1"/>
    </row>
    <row r="168" spans="1:14" ht="24.75" customHeight="1">
      <c r="A168" s="218"/>
      <c r="B168" s="204"/>
      <c r="C168" s="9" t="s">
        <v>160</v>
      </c>
      <c r="D168" s="41">
        <v>0</v>
      </c>
      <c r="E168" s="69">
        <v>0</v>
      </c>
      <c r="F168" s="41">
        <v>0</v>
      </c>
      <c r="G168" s="69">
        <v>0</v>
      </c>
      <c r="H168" s="69">
        <v>0</v>
      </c>
      <c r="I168" s="41">
        <f>D168</f>
        <v>0</v>
      </c>
      <c r="J168" s="69">
        <v>0</v>
      </c>
      <c r="K168" s="207"/>
      <c r="L168" s="204"/>
      <c r="M168" s="12"/>
      <c r="N168" s="1"/>
    </row>
    <row r="169" spans="1:14" ht="19.5" customHeight="1">
      <c r="A169" s="216"/>
      <c r="B169" s="222" t="s">
        <v>11</v>
      </c>
      <c r="C169" s="229" t="s">
        <v>56</v>
      </c>
      <c r="D169" s="44">
        <f>D18+D23+D33+D136</f>
        <v>2123.93471</v>
      </c>
      <c r="E169" s="44">
        <f>E23</f>
        <v>120.6</v>
      </c>
      <c r="F169" s="45">
        <v>0</v>
      </c>
      <c r="G169" s="44">
        <v>0</v>
      </c>
      <c r="H169" s="45">
        <v>0</v>
      </c>
      <c r="I169" s="44">
        <f>I18+I23+I33+I136</f>
        <v>2003.33471</v>
      </c>
      <c r="J169" s="41">
        <v>0</v>
      </c>
      <c r="K169" s="14" t="s">
        <v>15</v>
      </c>
      <c r="L169" s="160"/>
      <c r="M169" s="12"/>
      <c r="N169" s="1"/>
    </row>
    <row r="170" spans="1:14" ht="19.5" customHeight="1">
      <c r="A170" s="217"/>
      <c r="B170" s="223"/>
      <c r="C170" s="229"/>
      <c r="D170" s="44">
        <f>D28+D38+D43+D48+D53+D58+D63+D68+D73+D78+D83+D125-D136</f>
        <v>2651.831</v>
      </c>
      <c r="E170" s="44">
        <v>0</v>
      </c>
      <c r="F170" s="45">
        <v>0</v>
      </c>
      <c r="G170" s="44">
        <v>0</v>
      </c>
      <c r="H170" s="45">
        <v>0</v>
      </c>
      <c r="I170" s="44">
        <f>I28+I127+I128+I129+I130+I131+I132+I133+I134+I135+I38+I43+I137+I48+I53+I58</f>
        <v>2651.8309999999997</v>
      </c>
      <c r="J170" s="45">
        <v>0</v>
      </c>
      <c r="K170" s="14" t="s">
        <v>14</v>
      </c>
      <c r="L170" s="160"/>
      <c r="M170" s="12"/>
      <c r="N170" s="1"/>
    </row>
    <row r="171" spans="1:14" ht="19.5" customHeight="1">
      <c r="A171" s="217"/>
      <c r="B171" s="223"/>
      <c r="C171" s="229"/>
      <c r="D171" s="44">
        <f>D164</f>
        <v>907.78526</v>
      </c>
      <c r="E171" s="44">
        <v>0</v>
      </c>
      <c r="F171" s="45">
        <f>F164</f>
        <v>862.396</v>
      </c>
      <c r="G171" s="44">
        <f>G164</f>
        <v>0</v>
      </c>
      <c r="H171" s="45">
        <v>0</v>
      </c>
      <c r="I171" s="44">
        <f>I164</f>
        <v>45.38926</v>
      </c>
      <c r="J171" s="45">
        <v>0</v>
      </c>
      <c r="K171" s="14" t="s">
        <v>87</v>
      </c>
      <c r="L171" s="160"/>
      <c r="M171" s="12"/>
      <c r="N171" s="1"/>
    </row>
    <row r="172" spans="1:14" ht="19.5" customHeight="1">
      <c r="A172" s="217"/>
      <c r="B172" s="223"/>
      <c r="C172" s="29" t="s">
        <v>70</v>
      </c>
      <c r="D172" s="44">
        <f>D169+D170+D171</f>
        <v>5683.550969999999</v>
      </c>
      <c r="E172" s="44">
        <f>E169</f>
        <v>120.6</v>
      </c>
      <c r="F172" s="45">
        <f>F171</f>
        <v>862.396</v>
      </c>
      <c r="G172" s="44">
        <f>G171</f>
        <v>0</v>
      </c>
      <c r="H172" s="45">
        <v>0</v>
      </c>
      <c r="I172" s="44">
        <f>I169+I170+I171</f>
        <v>4700.554969999999</v>
      </c>
      <c r="J172" s="45">
        <v>0</v>
      </c>
      <c r="K172" s="14"/>
      <c r="L172" s="160"/>
      <c r="M172" s="12"/>
      <c r="N172" s="1"/>
    </row>
    <row r="173" spans="1:14" ht="19.5" customHeight="1">
      <c r="A173" s="217"/>
      <c r="B173" s="223"/>
      <c r="C173" s="212" t="s">
        <v>57</v>
      </c>
      <c r="D173" s="44">
        <f>D19+D24+D34+D69+D84+D89</f>
        <v>3262.4569999999994</v>
      </c>
      <c r="E173" s="44">
        <v>120.6</v>
      </c>
      <c r="F173" s="45">
        <v>0</v>
      </c>
      <c r="G173" s="44">
        <v>0</v>
      </c>
      <c r="H173" s="45">
        <v>0</v>
      </c>
      <c r="I173" s="44">
        <f>I19+I34+I69+I84+I89</f>
        <v>3141.857</v>
      </c>
      <c r="J173" s="45">
        <v>0</v>
      </c>
      <c r="K173" s="14" t="s">
        <v>15</v>
      </c>
      <c r="L173" s="160"/>
      <c r="M173" s="12"/>
      <c r="N173" s="1"/>
    </row>
    <row r="174" spans="1:14" ht="19.5" customHeight="1">
      <c r="A174" s="217"/>
      <c r="B174" s="223"/>
      <c r="C174" s="212"/>
      <c r="D174" s="44">
        <f aca="true" t="shared" si="9" ref="D174:I174">D29+D39+D44+D49+D54+D59+D64+D74+D79+D138</f>
        <v>4296.37643</v>
      </c>
      <c r="E174" s="44">
        <f t="shared" si="9"/>
        <v>0</v>
      </c>
      <c r="F174" s="44">
        <f t="shared" si="9"/>
        <v>0</v>
      </c>
      <c r="G174" s="44">
        <f t="shared" si="9"/>
        <v>0</v>
      </c>
      <c r="H174" s="44">
        <f t="shared" si="9"/>
        <v>0</v>
      </c>
      <c r="I174" s="44">
        <f t="shared" si="9"/>
        <v>4296.37643</v>
      </c>
      <c r="J174" s="45">
        <v>0</v>
      </c>
      <c r="K174" s="14" t="s">
        <v>14</v>
      </c>
      <c r="L174" s="160"/>
      <c r="M174" s="12"/>
      <c r="N174" s="1"/>
    </row>
    <row r="175" spans="1:14" ht="19.5" customHeight="1">
      <c r="A175" s="217"/>
      <c r="B175" s="224"/>
      <c r="C175" s="212"/>
      <c r="D175" s="44">
        <f>F175+I175</f>
        <v>878.2640000000001</v>
      </c>
      <c r="E175" s="44">
        <v>0</v>
      </c>
      <c r="F175" s="44">
        <f>G175+H175</f>
        <v>797.6415400000001</v>
      </c>
      <c r="G175" s="44">
        <f>G165</f>
        <v>707.83009</v>
      </c>
      <c r="H175" s="44">
        <f>H165</f>
        <v>89.81145</v>
      </c>
      <c r="I175" s="44">
        <f>I165</f>
        <v>80.62246</v>
      </c>
      <c r="J175" s="45">
        <v>0</v>
      </c>
      <c r="K175" s="14" t="s">
        <v>87</v>
      </c>
      <c r="L175" s="160"/>
      <c r="M175" s="12"/>
      <c r="N175" s="1"/>
    </row>
    <row r="176" spans="1:14" ht="19.5" customHeight="1">
      <c r="A176" s="88"/>
      <c r="B176" s="222" t="s">
        <v>11</v>
      </c>
      <c r="C176" s="68" t="s">
        <v>71</v>
      </c>
      <c r="D176" s="44">
        <f aca="true" t="shared" si="10" ref="D176:I176">D173+D174+D175</f>
        <v>8437.09743</v>
      </c>
      <c r="E176" s="44">
        <f t="shared" si="10"/>
        <v>120.6</v>
      </c>
      <c r="F176" s="44">
        <f t="shared" si="10"/>
        <v>797.6415400000001</v>
      </c>
      <c r="G176" s="44">
        <f t="shared" si="10"/>
        <v>707.83009</v>
      </c>
      <c r="H176" s="44">
        <f t="shared" si="10"/>
        <v>89.81145</v>
      </c>
      <c r="I176" s="44">
        <f t="shared" si="10"/>
        <v>7518.85589</v>
      </c>
      <c r="J176" s="45">
        <v>0</v>
      </c>
      <c r="K176" s="14"/>
      <c r="L176" s="160"/>
      <c r="M176" s="12"/>
      <c r="N176" s="1"/>
    </row>
    <row r="177" spans="1:14" ht="19.5" customHeight="1">
      <c r="A177" s="88"/>
      <c r="B177" s="223"/>
      <c r="C177" s="219" t="s">
        <v>58</v>
      </c>
      <c r="D177" s="119">
        <f>D20+D25+D35+D70+D85+D118+D119+D120</f>
        <v>3868.3</v>
      </c>
      <c r="E177" s="119">
        <f>E20+E25+E35</f>
        <v>123.3</v>
      </c>
      <c r="F177" s="119">
        <f>F20+F25+F35</f>
        <v>0</v>
      </c>
      <c r="G177" s="119">
        <f>G20+G25+G35</f>
        <v>0</v>
      </c>
      <c r="H177" s="119">
        <f>H20+H25+H35</f>
        <v>0</v>
      </c>
      <c r="I177" s="119">
        <f>I20+I25+I35+I40+I45+I118+I119+I120</f>
        <v>3745</v>
      </c>
      <c r="J177" s="119">
        <v>0</v>
      </c>
      <c r="K177" s="14" t="s">
        <v>15</v>
      </c>
      <c r="L177" s="160"/>
      <c r="M177" s="12"/>
      <c r="N177" s="1"/>
    </row>
    <row r="178" spans="1:14" ht="19.5" customHeight="1">
      <c r="A178" s="88"/>
      <c r="B178" s="223"/>
      <c r="C178" s="220"/>
      <c r="D178" s="119">
        <f>I178</f>
        <v>4277</v>
      </c>
      <c r="E178" s="119">
        <v>0</v>
      </c>
      <c r="F178" s="119">
        <v>0</v>
      </c>
      <c r="G178" s="119">
        <v>0</v>
      </c>
      <c r="H178" s="119">
        <v>0</v>
      </c>
      <c r="I178" s="119">
        <f>I30+I95+I100+I105+I110+I115+I147</f>
        <v>4277</v>
      </c>
      <c r="J178" s="119">
        <v>0</v>
      </c>
      <c r="K178" s="14" t="s">
        <v>14</v>
      </c>
      <c r="L178" s="160"/>
      <c r="M178" s="12"/>
      <c r="N178" s="1"/>
    </row>
    <row r="179" spans="1:14" ht="19.5" customHeight="1">
      <c r="A179" s="88"/>
      <c r="B179" s="223"/>
      <c r="C179" s="221"/>
      <c r="D179" s="119">
        <f aca="true" t="shared" si="11" ref="D179:I179">D166</f>
        <v>0</v>
      </c>
      <c r="E179" s="119">
        <f t="shared" si="11"/>
        <v>0</v>
      </c>
      <c r="F179" s="119">
        <f t="shared" si="11"/>
        <v>0</v>
      </c>
      <c r="G179" s="119">
        <f t="shared" si="11"/>
        <v>0</v>
      </c>
      <c r="H179" s="119">
        <f t="shared" si="11"/>
        <v>0</v>
      </c>
      <c r="I179" s="119">
        <f t="shared" si="11"/>
        <v>0</v>
      </c>
      <c r="J179" s="119">
        <f>J22+J27+J37+J72+J87</f>
        <v>0</v>
      </c>
      <c r="K179" s="14" t="s">
        <v>87</v>
      </c>
      <c r="L179" s="160"/>
      <c r="M179" s="12"/>
      <c r="N179" s="1"/>
    </row>
    <row r="180" spans="1:14" ht="19.5" customHeight="1">
      <c r="A180" s="88"/>
      <c r="B180" s="223"/>
      <c r="C180" s="120" t="s">
        <v>72</v>
      </c>
      <c r="D180" s="119">
        <f>D177+D178</f>
        <v>8145.3</v>
      </c>
      <c r="E180" s="119">
        <f>E177</f>
        <v>123.3</v>
      </c>
      <c r="F180" s="113">
        <v>0</v>
      </c>
      <c r="G180" s="119">
        <v>0</v>
      </c>
      <c r="H180" s="113">
        <v>0</v>
      </c>
      <c r="I180" s="119">
        <f>I177+I178</f>
        <v>8022</v>
      </c>
      <c r="J180" s="113">
        <v>0</v>
      </c>
      <c r="K180" s="66"/>
      <c r="L180" s="160"/>
      <c r="M180" s="12"/>
      <c r="N180" s="1"/>
    </row>
    <row r="181" spans="1:12" ht="18.75" customHeight="1">
      <c r="A181" s="88"/>
      <c r="B181" s="223"/>
      <c r="C181" s="213" t="s">
        <v>146</v>
      </c>
      <c r="D181" s="44">
        <f>E181+I181</f>
        <v>2370.6</v>
      </c>
      <c r="E181" s="44">
        <v>120.6</v>
      </c>
      <c r="F181" s="45">
        <v>0</v>
      </c>
      <c r="G181" s="44">
        <v>0</v>
      </c>
      <c r="H181" s="45">
        <v>0</v>
      </c>
      <c r="I181" s="44">
        <f>I21+I26+I31+I36</f>
        <v>2250</v>
      </c>
      <c r="J181" s="44">
        <v>0</v>
      </c>
      <c r="K181" s="14" t="s">
        <v>15</v>
      </c>
      <c r="L181" s="160"/>
    </row>
    <row r="182" spans="1:12" ht="20.25" customHeight="1">
      <c r="A182" s="88"/>
      <c r="B182" s="223"/>
      <c r="C182" s="214"/>
      <c r="D182" s="44">
        <f>D156+D158</f>
        <v>4300</v>
      </c>
      <c r="E182" s="44">
        <v>0</v>
      </c>
      <c r="F182" s="45">
        <v>0</v>
      </c>
      <c r="G182" s="44">
        <v>0</v>
      </c>
      <c r="H182" s="45">
        <v>0</v>
      </c>
      <c r="I182" s="44">
        <f>I156+I158</f>
        <v>4300</v>
      </c>
      <c r="J182" s="44">
        <v>0</v>
      </c>
      <c r="K182" s="14" t="s">
        <v>14</v>
      </c>
      <c r="L182" s="160"/>
    </row>
    <row r="183" spans="1:12" ht="20.25" customHeight="1">
      <c r="A183" s="88"/>
      <c r="B183" s="223"/>
      <c r="C183" s="215"/>
      <c r="D183" s="44">
        <v>0</v>
      </c>
      <c r="E183" s="44">
        <v>0</v>
      </c>
      <c r="F183" s="45">
        <v>0</v>
      </c>
      <c r="G183" s="44">
        <v>0</v>
      </c>
      <c r="H183" s="45">
        <v>0</v>
      </c>
      <c r="I183" s="44">
        <v>0</v>
      </c>
      <c r="J183" s="44">
        <v>0</v>
      </c>
      <c r="K183" s="14" t="s">
        <v>87</v>
      </c>
      <c r="L183" s="160"/>
    </row>
    <row r="184" spans="1:12" ht="19.5" customHeight="1">
      <c r="A184" s="88"/>
      <c r="B184" s="223"/>
      <c r="C184" s="26" t="s">
        <v>147</v>
      </c>
      <c r="D184" s="44">
        <f>D181+D182</f>
        <v>6670.6</v>
      </c>
      <c r="E184" s="44">
        <f>E26</f>
        <v>120.6</v>
      </c>
      <c r="F184" s="45">
        <v>0</v>
      </c>
      <c r="G184" s="44">
        <v>0</v>
      </c>
      <c r="H184" s="45">
        <v>0</v>
      </c>
      <c r="I184" s="44">
        <f>I181+I182</f>
        <v>6550</v>
      </c>
      <c r="J184" s="45">
        <v>0</v>
      </c>
      <c r="K184" s="66"/>
      <c r="L184" s="160"/>
    </row>
    <row r="185" spans="1:12" ht="19.5" customHeight="1">
      <c r="A185" s="88"/>
      <c r="B185" s="223"/>
      <c r="C185" s="212" t="s">
        <v>160</v>
      </c>
      <c r="D185" s="44">
        <f aca="true" t="shared" si="12" ref="D185:I185">D22+D32+D27+D37+D72+D87</f>
        <v>1420.6</v>
      </c>
      <c r="E185" s="44">
        <f t="shared" si="12"/>
        <v>120.6</v>
      </c>
      <c r="F185" s="44">
        <f t="shared" si="12"/>
        <v>0</v>
      </c>
      <c r="G185" s="44">
        <f t="shared" si="12"/>
        <v>0</v>
      </c>
      <c r="H185" s="44">
        <f t="shared" si="12"/>
        <v>0</v>
      </c>
      <c r="I185" s="44">
        <f t="shared" si="12"/>
        <v>1300</v>
      </c>
      <c r="J185" s="45">
        <v>0</v>
      </c>
      <c r="K185" s="14" t="s">
        <v>15</v>
      </c>
      <c r="L185" s="160"/>
    </row>
    <row r="186" spans="1:12" ht="19.5" customHeight="1">
      <c r="A186" s="88"/>
      <c r="B186" s="223"/>
      <c r="C186" s="212"/>
      <c r="D186" s="44">
        <f>D32+D42+D52+D57+D62+D67+D77+D82+D87+D159+D157</f>
        <v>4300</v>
      </c>
      <c r="E186" s="44">
        <f>E32+E42+E52+E57+E62+E67+E77+E82+E87+E159</f>
        <v>0</v>
      </c>
      <c r="F186" s="44">
        <f>F32+F42+F52+F57+F62+F67+F77+F82+F87+F159</f>
        <v>0</v>
      </c>
      <c r="G186" s="44">
        <f>G32+G42+G52+G57+G62+G67+G77+G82+G87+G159</f>
        <v>0</v>
      </c>
      <c r="H186" s="44">
        <f>H32+H42+H52+H57+H62+H67+H77+H82+H87+H159</f>
        <v>0</v>
      </c>
      <c r="I186" s="44">
        <f>I32+I42+I52+I57+I62+I67+I77+I82+I87+I159+I157</f>
        <v>4300</v>
      </c>
      <c r="J186" s="45">
        <v>0</v>
      </c>
      <c r="K186" s="14" t="s">
        <v>14</v>
      </c>
      <c r="L186" s="160"/>
    </row>
    <row r="187" spans="1:12" ht="19.5" customHeight="1">
      <c r="A187" s="88"/>
      <c r="B187" s="223"/>
      <c r="C187" s="212"/>
      <c r="D187" s="44">
        <f aca="true" t="shared" si="13" ref="D187:I187">D168</f>
        <v>0</v>
      </c>
      <c r="E187" s="44">
        <f t="shared" si="13"/>
        <v>0</v>
      </c>
      <c r="F187" s="44">
        <f t="shared" si="13"/>
        <v>0</v>
      </c>
      <c r="G187" s="44">
        <f t="shared" si="13"/>
        <v>0</v>
      </c>
      <c r="H187" s="44">
        <f t="shared" si="13"/>
        <v>0</v>
      </c>
      <c r="I187" s="44">
        <f t="shared" si="13"/>
        <v>0</v>
      </c>
      <c r="J187" s="45">
        <v>0</v>
      </c>
      <c r="K187" s="14" t="s">
        <v>87</v>
      </c>
      <c r="L187" s="160"/>
    </row>
    <row r="188" spans="1:12" ht="19.5" customHeight="1">
      <c r="A188" s="88"/>
      <c r="B188" s="223"/>
      <c r="C188" s="68" t="s">
        <v>253</v>
      </c>
      <c r="D188" s="44">
        <f>D185+D186+D187</f>
        <v>5720.6</v>
      </c>
      <c r="E188" s="44">
        <f>E185</f>
        <v>120.6</v>
      </c>
      <c r="F188" s="45">
        <f>F187</f>
        <v>0</v>
      </c>
      <c r="G188" s="44">
        <f>G185+G186+G187</f>
        <v>0</v>
      </c>
      <c r="H188" s="45">
        <f>H187</f>
        <v>0</v>
      </c>
      <c r="I188" s="44">
        <f>I185+I186+I187</f>
        <v>5600</v>
      </c>
      <c r="J188" s="45">
        <v>0</v>
      </c>
      <c r="K188" s="14"/>
      <c r="L188" s="160"/>
    </row>
    <row r="189" spans="1:12" ht="18" customHeight="1">
      <c r="A189" s="89"/>
      <c r="B189" s="224"/>
      <c r="C189" s="33" t="s">
        <v>234</v>
      </c>
      <c r="D189" s="46">
        <f aca="true" t="shared" si="14" ref="D189:J189">D172+D176+D180+D184+D188</f>
        <v>34657.1484</v>
      </c>
      <c r="E189" s="46">
        <f t="shared" si="14"/>
        <v>605.7</v>
      </c>
      <c r="F189" s="46">
        <f t="shared" si="14"/>
        <v>1660.03754</v>
      </c>
      <c r="G189" s="46">
        <f t="shared" si="14"/>
        <v>707.83009</v>
      </c>
      <c r="H189" s="46">
        <f t="shared" si="14"/>
        <v>89.81145</v>
      </c>
      <c r="I189" s="46">
        <f t="shared" si="14"/>
        <v>32391.41086</v>
      </c>
      <c r="J189" s="46">
        <f t="shared" si="14"/>
        <v>0</v>
      </c>
      <c r="K189" s="14"/>
      <c r="L189" s="160"/>
    </row>
    <row r="190" spans="1:10" ht="18" customHeight="1">
      <c r="A190" s="25"/>
      <c r="B190" s="225"/>
      <c r="C190" s="225"/>
      <c r="D190" s="225"/>
      <c r="E190" s="225"/>
      <c r="F190" s="225"/>
      <c r="G190" s="225"/>
      <c r="H190" s="225"/>
      <c r="I190" s="225"/>
      <c r="J190" s="225"/>
    </row>
    <row r="191" spans="1:10" ht="13.5" customHeight="1">
      <c r="A191" s="25"/>
      <c r="B191" s="147"/>
      <c r="C191" s="147"/>
      <c r="D191" s="147"/>
      <c r="E191" s="21"/>
      <c r="F191" s="21"/>
      <c r="G191" s="21"/>
      <c r="H191" s="147"/>
      <c r="I191" s="147"/>
      <c r="J191" s="21"/>
    </row>
    <row r="192" spans="1:10" ht="18.75" customHeight="1">
      <c r="A192" s="25"/>
      <c r="B192" s="21"/>
      <c r="C192" s="21"/>
      <c r="D192" s="23"/>
      <c r="E192" s="23"/>
      <c r="F192" s="23"/>
      <c r="G192" s="23"/>
      <c r="H192" s="23"/>
      <c r="I192" s="23"/>
      <c r="J192" s="21"/>
    </row>
    <row r="193" spans="1:10" ht="17.25" customHeight="1">
      <c r="A193" s="25"/>
      <c r="B193" s="40"/>
      <c r="C193" s="40"/>
      <c r="D193" s="40"/>
      <c r="E193" s="40"/>
      <c r="F193" s="40"/>
      <c r="G193" s="40"/>
      <c r="H193" s="231"/>
      <c r="I193" s="231"/>
      <c r="J193" s="40"/>
    </row>
    <row r="194" ht="21.75" customHeight="1">
      <c r="A194" s="25"/>
    </row>
    <row r="195" spans="1:10" ht="18" customHeight="1">
      <c r="A195" s="25"/>
      <c r="B195" s="21"/>
      <c r="C195" s="21"/>
      <c r="D195" s="21"/>
      <c r="E195" s="21"/>
      <c r="F195" s="21"/>
      <c r="G195" s="21"/>
      <c r="H195" s="147"/>
      <c r="I195" s="147"/>
      <c r="J195" s="21"/>
    </row>
    <row r="196" spans="1:10" ht="15">
      <c r="A196" s="25"/>
      <c r="B196" s="10"/>
      <c r="C196" s="25"/>
      <c r="D196" s="25"/>
      <c r="E196" s="25"/>
      <c r="F196" s="25"/>
      <c r="G196" s="25"/>
      <c r="H196" s="25"/>
      <c r="I196" s="25"/>
      <c r="J196" s="25"/>
    </row>
  </sheetData>
  <sheetProtection/>
  <mergeCells count="124">
    <mergeCell ref="L125:L126"/>
    <mergeCell ref="L127:L137"/>
    <mergeCell ref="L138:L146"/>
    <mergeCell ref="L33:L67"/>
    <mergeCell ref="L68:L102"/>
    <mergeCell ref="L103:L120"/>
    <mergeCell ref="A113:A117"/>
    <mergeCell ref="B113:B117"/>
    <mergeCell ref="K113:K117"/>
    <mergeCell ref="K103:K107"/>
    <mergeCell ref="A108:A112"/>
    <mergeCell ref="B108:B112"/>
    <mergeCell ref="K108:K112"/>
    <mergeCell ref="B93:B97"/>
    <mergeCell ref="A93:A97"/>
    <mergeCell ref="B156:B157"/>
    <mergeCell ref="K156:K159"/>
    <mergeCell ref="K118:K120"/>
    <mergeCell ref="A124:L124"/>
    <mergeCell ref="A123:L123"/>
    <mergeCell ref="A122:L122"/>
    <mergeCell ref="L147:L155"/>
    <mergeCell ref="L156:L159"/>
    <mergeCell ref="A98:A102"/>
    <mergeCell ref="B98:B102"/>
    <mergeCell ref="K98:K102"/>
    <mergeCell ref="A103:A107"/>
    <mergeCell ref="B103:B107"/>
    <mergeCell ref="I9:I11"/>
    <mergeCell ref="K58:K62"/>
    <mergeCell ref="K63:K67"/>
    <mergeCell ref="K68:K72"/>
    <mergeCell ref="J7:J11"/>
    <mergeCell ref="F8:I8"/>
    <mergeCell ref="K18:K22"/>
    <mergeCell ref="K23:K27"/>
    <mergeCell ref="K38:K42"/>
    <mergeCell ref="K53:K57"/>
    <mergeCell ref="A23:A27"/>
    <mergeCell ref="B23:B27"/>
    <mergeCell ref="B38:B42"/>
    <mergeCell ref="K88:K92"/>
    <mergeCell ref="A43:A47"/>
    <mergeCell ref="B43:B47"/>
    <mergeCell ref="K43:K47"/>
    <mergeCell ref="B28:B32"/>
    <mergeCell ref="A38:A42"/>
    <mergeCell ref="K48:K52"/>
    <mergeCell ref="A48:A52"/>
    <mergeCell ref="B48:B52"/>
    <mergeCell ref="A53:A57"/>
    <mergeCell ref="B53:B57"/>
    <mergeCell ref="A58:A62"/>
    <mergeCell ref="A88:A92"/>
    <mergeCell ref="B88:B92"/>
    <mergeCell ref="B58:B62"/>
    <mergeCell ref="A63:A67"/>
    <mergeCell ref="B63:B67"/>
    <mergeCell ref="A68:A72"/>
    <mergeCell ref="B68:B72"/>
    <mergeCell ref="A73:A77"/>
    <mergeCell ref="B73:B77"/>
    <mergeCell ref="A2:L2"/>
    <mergeCell ref="B13:L13"/>
    <mergeCell ref="J4:L4"/>
    <mergeCell ref="A17:L17"/>
    <mergeCell ref="A14:L14"/>
    <mergeCell ref="A15:L16"/>
    <mergeCell ref="G10:H10"/>
    <mergeCell ref="F10:F11"/>
    <mergeCell ref="B7:B11"/>
    <mergeCell ref="C7:C11"/>
    <mergeCell ref="H195:I195"/>
    <mergeCell ref="C173:C175"/>
    <mergeCell ref="B121:L121"/>
    <mergeCell ref="L169:L189"/>
    <mergeCell ref="C169:C171"/>
    <mergeCell ref="B160:L160"/>
    <mergeCell ref="A161:L161"/>
    <mergeCell ref="A162:L162"/>
    <mergeCell ref="H193:I193"/>
    <mergeCell ref="H191:I191"/>
    <mergeCell ref="B190:J190"/>
    <mergeCell ref="B191:D191"/>
    <mergeCell ref="A5:L5"/>
    <mergeCell ref="A6:L6"/>
    <mergeCell ref="E7:I7"/>
    <mergeCell ref="K7:K11"/>
    <mergeCell ref="L7:L11"/>
    <mergeCell ref="D7:D11"/>
    <mergeCell ref="E8:E11"/>
    <mergeCell ref="A7:A11"/>
    <mergeCell ref="A3:L3"/>
    <mergeCell ref="K28:K32"/>
    <mergeCell ref="A33:A37"/>
    <mergeCell ref="B33:B37"/>
    <mergeCell ref="K33:K37"/>
    <mergeCell ref="L18:L32"/>
    <mergeCell ref="A28:A32"/>
    <mergeCell ref="A18:A22"/>
    <mergeCell ref="B18:B22"/>
    <mergeCell ref="F9:H9"/>
    <mergeCell ref="K73:K77"/>
    <mergeCell ref="A78:A82"/>
    <mergeCell ref="B78:B82"/>
    <mergeCell ref="K78:K82"/>
    <mergeCell ref="C185:C187"/>
    <mergeCell ref="C181:C183"/>
    <mergeCell ref="A164:A168"/>
    <mergeCell ref="B164:B168"/>
    <mergeCell ref="C177:C179"/>
    <mergeCell ref="A169:A175"/>
    <mergeCell ref="B169:B175"/>
    <mergeCell ref="B176:B189"/>
    <mergeCell ref="L164:L168"/>
    <mergeCell ref="K164:K168"/>
    <mergeCell ref="A163:L163"/>
    <mergeCell ref="A83:A87"/>
    <mergeCell ref="B83:B87"/>
    <mergeCell ref="K83:K87"/>
    <mergeCell ref="A156:A157"/>
    <mergeCell ref="A158:A159"/>
    <mergeCell ref="B158:B159"/>
    <mergeCell ref="K93:K97"/>
  </mergeCells>
  <printOptions/>
  <pageMargins left="0.5905511811023623" right="0.1968503937007874" top="0.984251968503937" bottom="0.1968503937007874" header="0.5118110236220472" footer="0.5118110236220472"/>
  <pageSetup horizontalDpi="600" verticalDpi="600" orientation="landscape" paperSize="9" scale="71" r:id="rId1"/>
  <rowBreaks count="8" manualBreakCount="8">
    <brk id="37" max="11" man="1"/>
    <brk id="67" max="11" man="1"/>
    <brk id="102" max="11" man="1"/>
    <brk id="126" max="11" man="1"/>
    <brk id="137" max="11" man="1"/>
    <brk id="146" max="11" man="1"/>
    <brk id="155" max="11" man="1"/>
    <brk id="18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SheetLayoutView="100" workbookViewId="0" topLeftCell="A1">
      <selection activeCell="A4" sqref="A4"/>
    </sheetView>
  </sheetViews>
  <sheetFormatPr defaultColWidth="9.140625" defaultRowHeight="12.75"/>
  <cols>
    <col min="1" max="1" width="9.00390625" style="0" bestFit="1" customWidth="1"/>
    <col min="2" max="2" width="24.8515625" style="0" customWidth="1"/>
    <col min="3" max="3" width="15.57421875" style="0" customWidth="1"/>
    <col min="4" max="4" width="13.7109375" style="0" customWidth="1"/>
    <col min="5" max="5" width="11.421875" style="0" customWidth="1"/>
    <col min="6" max="8" width="13.7109375" style="0" customWidth="1"/>
    <col min="9" max="9" width="12.8515625" style="0" bestFit="1" customWidth="1"/>
    <col min="10" max="10" width="13.28125" style="0" customWidth="1"/>
    <col min="11" max="11" width="15.8515625" style="0" customWidth="1"/>
    <col min="12" max="12" width="21.140625" style="0" customWidth="1"/>
  </cols>
  <sheetData>
    <row r="1" spans="1:14" ht="15">
      <c r="A1" s="180" t="s">
        <v>298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39"/>
      <c r="N1" s="39"/>
    </row>
    <row r="2" spans="1:14" ht="15">
      <c r="A2" s="180" t="s">
        <v>159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39"/>
      <c r="N2" s="39"/>
    </row>
    <row r="3" spans="1:14" ht="15">
      <c r="A3" s="180" t="s">
        <v>352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39"/>
      <c r="N3" s="39"/>
    </row>
    <row r="4" spans="1:14" ht="20.2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39"/>
      <c r="N4" s="39"/>
    </row>
    <row r="5" spans="1:12" ht="20.25">
      <c r="A5" s="226" t="s">
        <v>183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</row>
    <row r="6" ht="15">
      <c r="A6" s="70"/>
    </row>
    <row r="7" spans="1:12" ht="12.75" customHeight="1">
      <c r="A7" s="183" t="s">
        <v>0</v>
      </c>
      <c r="B7" s="183" t="s">
        <v>45</v>
      </c>
      <c r="C7" s="183" t="s">
        <v>22</v>
      </c>
      <c r="D7" s="183" t="s">
        <v>46</v>
      </c>
      <c r="E7" s="248" t="s">
        <v>3</v>
      </c>
      <c r="F7" s="248"/>
      <c r="G7" s="248"/>
      <c r="H7" s="248"/>
      <c r="I7" s="248"/>
      <c r="J7" s="183" t="s">
        <v>24</v>
      </c>
      <c r="K7" s="183" t="s">
        <v>47</v>
      </c>
      <c r="L7" s="254" t="s">
        <v>38</v>
      </c>
    </row>
    <row r="8" spans="1:12" ht="12.75">
      <c r="A8" s="184"/>
      <c r="B8" s="184"/>
      <c r="C8" s="184"/>
      <c r="D8" s="184"/>
      <c r="E8" s="183" t="s">
        <v>4</v>
      </c>
      <c r="F8" s="248" t="s">
        <v>27</v>
      </c>
      <c r="G8" s="248"/>
      <c r="H8" s="248"/>
      <c r="I8" s="248"/>
      <c r="J8" s="184"/>
      <c r="K8" s="184"/>
      <c r="L8" s="255"/>
    </row>
    <row r="9" spans="1:12" ht="20.25" customHeight="1">
      <c r="A9" s="184"/>
      <c r="B9" s="184"/>
      <c r="C9" s="184"/>
      <c r="D9" s="184"/>
      <c r="E9" s="184"/>
      <c r="F9" s="249" t="s">
        <v>28</v>
      </c>
      <c r="G9" s="250"/>
      <c r="H9" s="251"/>
      <c r="I9" s="183" t="s">
        <v>7</v>
      </c>
      <c r="J9" s="184"/>
      <c r="K9" s="184"/>
      <c r="L9" s="255"/>
    </row>
    <row r="10" spans="1:12" ht="17.25" customHeight="1">
      <c r="A10" s="184"/>
      <c r="B10" s="184"/>
      <c r="C10" s="184"/>
      <c r="D10" s="184"/>
      <c r="E10" s="184"/>
      <c r="F10" s="252" t="s">
        <v>157</v>
      </c>
      <c r="G10" s="248" t="s">
        <v>154</v>
      </c>
      <c r="H10" s="248"/>
      <c r="I10" s="184"/>
      <c r="J10" s="184"/>
      <c r="K10" s="184"/>
      <c r="L10" s="255"/>
    </row>
    <row r="11" spans="1:12" ht="39">
      <c r="A11" s="185"/>
      <c r="B11" s="185"/>
      <c r="C11" s="185"/>
      <c r="D11" s="185"/>
      <c r="E11" s="185"/>
      <c r="F11" s="253"/>
      <c r="G11" s="8" t="s">
        <v>155</v>
      </c>
      <c r="H11" s="8" t="s">
        <v>156</v>
      </c>
      <c r="I11" s="185"/>
      <c r="J11" s="185"/>
      <c r="K11" s="185"/>
      <c r="L11" s="256"/>
    </row>
    <row r="12" spans="1:12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</row>
    <row r="13" spans="1:12" ht="19.5" customHeight="1">
      <c r="A13" s="71">
        <v>1</v>
      </c>
      <c r="B13" s="238" t="s">
        <v>184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40"/>
    </row>
    <row r="14" spans="1:12" ht="21" customHeight="1">
      <c r="A14" s="241" t="s">
        <v>185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</row>
    <row r="15" spans="1:12" ht="19.5" customHeight="1">
      <c r="A15" s="242" t="s">
        <v>186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4"/>
    </row>
    <row r="16" spans="1:12" ht="19.5" customHeight="1">
      <c r="A16" s="257" t="s">
        <v>12</v>
      </c>
      <c r="B16" s="183" t="s">
        <v>188</v>
      </c>
      <c r="C16" s="8" t="s">
        <v>56</v>
      </c>
      <c r="D16" s="47">
        <f>I16</f>
        <v>26320.12689</v>
      </c>
      <c r="E16" s="47">
        <v>0</v>
      </c>
      <c r="F16" s="47">
        <v>0</v>
      </c>
      <c r="G16" s="47">
        <v>0</v>
      </c>
      <c r="H16" s="47">
        <v>0</v>
      </c>
      <c r="I16" s="47">
        <v>26320.12689</v>
      </c>
      <c r="J16" s="47">
        <v>0</v>
      </c>
      <c r="K16" s="183" t="s">
        <v>18</v>
      </c>
      <c r="L16" s="183" t="s">
        <v>187</v>
      </c>
    </row>
    <row r="17" spans="1:12" ht="19.5" customHeight="1">
      <c r="A17" s="258"/>
      <c r="B17" s="184"/>
      <c r="C17" s="8" t="s">
        <v>57</v>
      </c>
      <c r="D17" s="56">
        <f>I17</f>
        <v>29552.07792</v>
      </c>
      <c r="E17" s="56">
        <v>0</v>
      </c>
      <c r="F17" s="56">
        <v>0</v>
      </c>
      <c r="G17" s="56">
        <v>0</v>
      </c>
      <c r="H17" s="56">
        <v>0</v>
      </c>
      <c r="I17" s="56">
        <v>29552.07792</v>
      </c>
      <c r="J17" s="47">
        <v>0</v>
      </c>
      <c r="K17" s="184"/>
      <c r="L17" s="184"/>
    </row>
    <row r="18" spans="1:12" ht="19.5" customHeight="1">
      <c r="A18" s="258"/>
      <c r="B18" s="184"/>
      <c r="C18" s="121" t="s">
        <v>58</v>
      </c>
      <c r="D18" s="122">
        <f>I18</f>
        <v>30861.151</v>
      </c>
      <c r="E18" s="122">
        <v>0</v>
      </c>
      <c r="F18" s="122">
        <v>0</v>
      </c>
      <c r="G18" s="122">
        <v>0</v>
      </c>
      <c r="H18" s="122">
        <v>0</v>
      </c>
      <c r="I18" s="122">
        <v>30861.151</v>
      </c>
      <c r="J18" s="122">
        <v>0</v>
      </c>
      <c r="K18" s="184"/>
      <c r="L18" s="184"/>
    </row>
    <row r="19" spans="1:12" ht="19.5" customHeight="1">
      <c r="A19" s="258"/>
      <c r="B19" s="184"/>
      <c r="C19" s="8" t="s">
        <v>146</v>
      </c>
      <c r="D19" s="47">
        <f>I19</f>
        <v>31419.64</v>
      </c>
      <c r="E19" s="47">
        <v>0</v>
      </c>
      <c r="F19" s="47">
        <v>0</v>
      </c>
      <c r="G19" s="47">
        <v>0</v>
      </c>
      <c r="H19" s="47">
        <v>0</v>
      </c>
      <c r="I19" s="72">
        <v>31419.64</v>
      </c>
      <c r="J19" s="47">
        <v>0</v>
      </c>
      <c r="K19" s="184"/>
      <c r="L19" s="184"/>
    </row>
    <row r="20" spans="1:12" ht="19.5" customHeight="1">
      <c r="A20" s="259"/>
      <c r="B20" s="185"/>
      <c r="C20" s="8" t="s">
        <v>160</v>
      </c>
      <c r="D20" s="47">
        <f>I20</f>
        <v>31419.64</v>
      </c>
      <c r="E20" s="47">
        <v>0</v>
      </c>
      <c r="F20" s="47">
        <v>0</v>
      </c>
      <c r="G20" s="47">
        <v>0</v>
      </c>
      <c r="H20" s="47">
        <v>0</v>
      </c>
      <c r="I20" s="72">
        <v>31419.64</v>
      </c>
      <c r="J20" s="47">
        <v>0</v>
      </c>
      <c r="K20" s="185"/>
      <c r="L20" s="184"/>
    </row>
    <row r="21" spans="1:12" ht="19.5" customHeight="1">
      <c r="A21" s="257" t="s">
        <v>51</v>
      </c>
      <c r="B21" s="260" t="s">
        <v>189</v>
      </c>
      <c r="C21" s="8" t="s">
        <v>56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183" t="s">
        <v>18</v>
      </c>
      <c r="L21" s="184"/>
    </row>
    <row r="22" spans="1:12" ht="19.5" customHeight="1">
      <c r="A22" s="258"/>
      <c r="B22" s="261"/>
      <c r="C22" s="8" t="s">
        <v>57</v>
      </c>
      <c r="D22" s="56">
        <f>I22</f>
        <v>74</v>
      </c>
      <c r="E22" s="47">
        <v>0</v>
      </c>
      <c r="F22" s="47">
        <v>0</v>
      </c>
      <c r="G22" s="47">
        <v>0</v>
      </c>
      <c r="H22" s="47">
        <v>0</v>
      </c>
      <c r="I22" s="47">
        <v>74</v>
      </c>
      <c r="J22" s="47">
        <v>0</v>
      </c>
      <c r="K22" s="184"/>
      <c r="L22" s="184"/>
    </row>
    <row r="23" spans="1:12" ht="19.5" customHeight="1">
      <c r="A23" s="258"/>
      <c r="B23" s="261"/>
      <c r="C23" s="8" t="s">
        <v>58</v>
      </c>
      <c r="D23" s="47">
        <f>I23</f>
        <v>0</v>
      </c>
      <c r="E23" s="47">
        <v>0</v>
      </c>
      <c r="F23" s="47">
        <v>0</v>
      </c>
      <c r="G23" s="47">
        <v>0</v>
      </c>
      <c r="H23" s="47">
        <v>0</v>
      </c>
      <c r="I23" s="72">
        <v>0</v>
      </c>
      <c r="J23" s="47">
        <v>0</v>
      </c>
      <c r="K23" s="184"/>
      <c r="L23" s="184"/>
    </row>
    <row r="24" spans="1:12" ht="19.5" customHeight="1">
      <c r="A24" s="258"/>
      <c r="B24" s="261"/>
      <c r="C24" s="8" t="s">
        <v>146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72">
        <v>0</v>
      </c>
      <c r="J24" s="47">
        <v>0</v>
      </c>
      <c r="K24" s="184"/>
      <c r="L24" s="184"/>
    </row>
    <row r="25" spans="1:12" ht="19.5" customHeight="1">
      <c r="A25" s="259"/>
      <c r="B25" s="262"/>
      <c r="C25" s="8" t="s">
        <v>160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72">
        <v>0</v>
      </c>
      <c r="J25" s="47">
        <v>0</v>
      </c>
      <c r="K25" s="185"/>
      <c r="L25" s="185"/>
    </row>
    <row r="26" spans="1:12" ht="19.5" customHeight="1">
      <c r="A26" s="245"/>
      <c r="B26" s="177" t="s">
        <v>11</v>
      </c>
      <c r="C26" s="34" t="s">
        <v>56</v>
      </c>
      <c r="D26" s="73">
        <f>D16</f>
        <v>26320.12689</v>
      </c>
      <c r="E26" s="73">
        <v>0</v>
      </c>
      <c r="F26" s="73">
        <f>F16</f>
        <v>0</v>
      </c>
      <c r="G26" s="49">
        <v>0</v>
      </c>
      <c r="H26" s="49">
        <v>0</v>
      </c>
      <c r="I26" s="73">
        <f>I16</f>
        <v>26320.12689</v>
      </c>
      <c r="J26" s="73">
        <v>0</v>
      </c>
      <c r="K26" s="183"/>
      <c r="L26" s="183"/>
    </row>
    <row r="27" spans="1:12" ht="19.5" customHeight="1">
      <c r="A27" s="246"/>
      <c r="B27" s="178"/>
      <c r="C27" s="34" t="s">
        <v>57</v>
      </c>
      <c r="D27" s="73">
        <f>D17</f>
        <v>29552.07792</v>
      </c>
      <c r="E27" s="73">
        <v>0</v>
      </c>
      <c r="F27" s="73">
        <v>0</v>
      </c>
      <c r="G27" s="49">
        <v>0</v>
      </c>
      <c r="H27" s="49">
        <v>0</v>
      </c>
      <c r="I27" s="73">
        <f>I17</f>
        <v>29552.07792</v>
      </c>
      <c r="J27" s="73">
        <v>0</v>
      </c>
      <c r="K27" s="184"/>
      <c r="L27" s="184"/>
    </row>
    <row r="28" spans="1:12" ht="19.5" customHeight="1">
      <c r="A28" s="246"/>
      <c r="B28" s="178"/>
      <c r="C28" s="142" t="s">
        <v>58</v>
      </c>
      <c r="D28" s="143">
        <f>D18</f>
        <v>30861.151</v>
      </c>
      <c r="E28" s="143">
        <v>0</v>
      </c>
      <c r="F28" s="143">
        <v>0</v>
      </c>
      <c r="G28" s="143">
        <v>0</v>
      </c>
      <c r="H28" s="143">
        <v>0</v>
      </c>
      <c r="I28" s="143">
        <f>I18</f>
        <v>30861.151</v>
      </c>
      <c r="J28" s="143">
        <v>0</v>
      </c>
      <c r="K28" s="184"/>
      <c r="L28" s="184"/>
    </row>
    <row r="29" spans="1:12" ht="19.5" customHeight="1">
      <c r="A29" s="246"/>
      <c r="B29" s="178"/>
      <c r="C29" s="34" t="s">
        <v>146</v>
      </c>
      <c r="D29" s="73">
        <f>D19</f>
        <v>31419.64</v>
      </c>
      <c r="E29" s="73">
        <v>0</v>
      </c>
      <c r="F29" s="73">
        <v>0</v>
      </c>
      <c r="G29" s="49">
        <v>0</v>
      </c>
      <c r="H29" s="49">
        <v>0</v>
      </c>
      <c r="I29" s="73">
        <f>I19</f>
        <v>31419.64</v>
      </c>
      <c r="J29" s="73">
        <v>0</v>
      </c>
      <c r="K29" s="184"/>
      <c r="L29" s="184"/>
    </row>
    <row r="30" spans="1:12" ht="19.5" customHeight="1">
      <c r="A30" s="246"/>
      <c r="B30" s="178"/>
      <c r="C30" s="34" t="s">
        <v>160</v>
      </c>
      <c r="D30" s="73">
        <f>D20</f>
        <v>31419.64</v>
      </c>
      <c r="E30" s="73">
        <v>0</v>
      </c>
      <c r="F30" s="73">
        <v>0</v>
      </c>
      <c r="G30" s="49">
        <v>0</v>
      </c>
      <c r="H30" s="49">
        <v>0</v>
      </c>
      <c r="I30" s="73">
        <f>I20</f>
        <v>31419.64</v>
      </c>
      <c r="J30" s="73">
        <v>0</v>
      </c>
      <c r="K30" s="184"/>
      <c r="L30" s="184"/>
    </row>
    <row r="31" spans="1:12" ht="19.5" customHeight="1">
      <c r="A31" s="247"/>
      <c r="B31" s="179"/>
      <c r="C31" s="74" t="s">
        <v>259</v>
      </c>
      <c r="D31" s="46">
        <f>D26+D27+D28+D29+D30</f>
        <v>149572.63581</v>
      </c>
      <c r="E31" s="46">
        <v>0</v>
      </c>
      <c r="F31" s="46">
        <v>0</v>
      </c>
      <c r="G31" s="49">
        <v>0</v>
      </c>
      <c r="H31" s="49">
        <v>0</v>
      </c>
      <c r="I31" s="46">
        <f>I26+I27+I28+I29+I30</f>
        <v>149572.63581</v>
      </c>
      <c r="J31" s="46">
        <v>0</v>
      </c>
      <c r="K31" s="185"/>
      <c r="L31" s="185"/>
    </row>
  </sheetData>
  <mergeCells count="32">
    <mergeCell ref="A16:A20"/>
    <mergeCell ref="B16:B20"/>
    <mergeCell ref="A21:A25"/>
    <mergeCell ref="B21:B25"/>
    <mergeCell ref="J7:J11"/>
    <mergeCell ref="K7:K11"/>
    <mergeCell ref="L7:L11"/>
    <mergeCell ref="A1:L1"/>
    <mergeCell ref="A5:L5"/>
    <mergeCell ref="A2:L2"/>
    <mergeCell ref="A3:L3"/>
    <mergeCell ref="A7:A11"/>
    <mergeCell ref="B7:B11"/>
    <mergeCell ref="C7:C11"/>
    <mergeCell ref="D7:D11"/>
    <mergeCell ref="E7:I7"/>
    <mergeCell ref="F8:I8"/>
    <mergeCell ref="F9:H9"/>
    <mergeCell ref="E8:E11"/>
    <mergeCell ref="F10:F11"/>
    <mergeCell ref="G10:H10"/>
    <mergeCell ref="I9:I11"/>
    <mergeCell ref="L26:L31"/>
    <mergeCell ref="B13:L13"/>
    <mergeCell ref="A14:L14"/>
    <mergeCell ref="A15:L15"/>
    <mergeCell ref="K16:K20"/>
    <mergeCell ref="K21:K25"/>
    <mergeCell ref="L16:L25"/>
    <mergeCell ref="A26:A31"/>
    <mergeCell ref="B26:B31"/>
    <mergeCell ref="K26:K31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zoomScaleSheetLayoutView="75" workbookViewId="0" topLeftCell="A1">
      <selection activeCell="N16" sqref="N16"/>
    </sheetView>
  </sheetViews>
  <sheetFormatPr defaultColWidth="9.140625" defaultRowHeight="12.75"/>
  <cols>
    <col min="2" max="2" width="26.57421875" style="0" customWidth="1"/>
    <col min="3" max="3" width="13.28125" style="0" customWidth="1"/>
    <col min="4" max="5" width="15.28125" style="0" customWidth="1"/>
    <col min="8" max="8" width="15.421875" style="0" customWidth="1"/>
    <col min="9" max="9" width="7.28125" style="0" customWidth="1"/>
    <col min="10" max="10" width="7.140625" style="0" customWidth="1"/>
    <col min="12" max="12" width="8.00390625" style="0" customWidth="1"/>
    <col min="13" max="13" width="19.8515625" style="0" customWidth="1"/>
  </cols>
  <sheetData>
    <row r="1" ht="15">
      <c r="A1" s="10" t="s">
        <v>33</v>
      </c>
    </row>
    <row r="2" spans="1:13" ht="15">
      <c r="A2" s="180" t="s">
        <v>288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5">
      <c r="A3" s="39"/>
      <c r="B3" s="39"/>
      <c r="C3" s="39"/>
      <c r="D3" s="39"/>
      <c r="E3" s="39"/>
      <c r="F3" s="39"/>
      <c r="G3" s="39"/>
      <c r="H3" s="39"/>
      <c r="I3" s="180" t="s">
        <v>286</v>
      </c>
      <c r="J3" s="180"/>
      <c r="K3" s="180"/>
      <c r="L3" s="180"/>
      <c r="M3" s="180"/>
    </row>
    <row r="4" spans="1:13" ht="15">
      <c r="A4" s="10"/>
      <c r="I4" s="180" t="s">
        <v>352</v>
      </c>
      <c r="J4" s="180"/>
      <c r="K4" s="180"/>
      <c r="L4" s="180"/>
      <c r="M4" s="180"/>
    </row>
    <row r="5" spans="1:13" ht="20.25">
      <c r="A5" s="226" t="s">
        <v>200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3" ht="15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</row>
    <row r="7" spans="1:13" ht="12.75">
      <c r="A7" s="153" t="s">
        <v>0</v>
      </c>
      <c r="B7" s="153" t="s">
        <v>34</v>
      </c>
      <c r="C7" s="153" t="s">
        <v>22</v>
      </c>
      <c r="D7" s="153" t="s">
        <v>23</v>
      </c>
      <c r="E7" s="153" t="s">
        <v>35</v>
      </c>
      <c r="F7" s="153"/>
      <c r="G7" s="153"/>
      <c r="H7" s="153"/>
      <c r="I7" s="153" t="s">
        <v>36</v>
      </c>
      <c r="J7" s="153"/>
      <c r="K7" s="153" t="s">
        <v>37</v>
      </c>
      <c r="L7" s="153"/>
      <c r="M7" s="153" t="s">
        <v>38</v>
      </c>
    </row>
    <row r="8" spans="1:13" ht="12.75">
      <c r="A8" s="153"/>
      <c r="B8" s="153"/>
      <c r="C8" s="153"/>
      <c r="D8" s="153"/>
      <c r="E8" s="153" t="s">
        <v>39</v>
      </c>
      <c r="F8" s="153" t="s">
        <v>27</v>
      </c>
      <c r="G8" s="153"/>
      <c r="H8" s="153"/>
      <c r="I8" s="153"/>
      <c r="J8" s="153"/>
      <c r="K8" s="153"/>
      <c r="L8" s="153"/>
      <c r="M8" s="153"/>
    </row>
    <row r="9" spans="1:13" ht="39">
      <c r="A9" s="153"/>
      <c r="B9" s="153"/>
      <c r="C9" s="153"/>
      <c r="D9" s="153"/>
      <c r="E9" s="153"/>
      <c r="F9" s="153" t="s">
        <v>40</v>
      </c>
      <c r="G9" s="153"/>
      <c r="H9" s="9" t="s">
        <v>7</v>
      </c>
      <c r="I9" s="153"/>
      <c r="J9" s="153"/>
      <c r="K9" s="153"/>
      <c r="L9" s="153"/>
      <c r="M9" s="153"/>
    </row>
    <row r="10" spans="1:13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201">
        <v>6</v>
      </c>
      <c r="G10" s="201"/>
      <c r="H10" s="7">
        <v>7</v>
      </c>
      <c r="I10" s="201">
        <v>8</v>
      </c>
      <c r="J10" s="201"/>
      <c r="K10" s="201">
        <v>9</v>
      </c>
      <c r="L10" s="201"/>
      <c r="M10" s="7">
        <v>10</v>
      </c>
    </row>
    <row r="11" spans="1:13" ht="19.5" customHeight="1">
      <c r="A11" s="31">
        <v>1</v>
      </c>
      <c r="B11" s="263" t="s">
        <v>201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5"/>
    </row>
    <row r="12" spans="1:13" ht="30" customHeight="1">
      <c r="A12" s="197" t="s">
        <v>202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</row>
    <row r="13" spans="1:13" ht="30" customHeight="1">
      <c r="A13" s="197" t="s">
        <v>203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</row>
    <row r="14" spans="1:13" ht="19.5" customHeight="1">
      <c r="A14" s="266" t="s">
        <v>52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8"/>
    </row>
    <row r="15" spans="1:13" ht="19.5" customHeight="1">
      <c r="A15" s="216" t="s">
        <v>12</v>
      </c>
      <c r="B15" s="202" t="s">
        <v>204</v>
      </c>
      <c r="C15" s="14" t="s">
        <v>56</v>
      </c>
      <c r="D15" s="75">
        <f>H15</f>
        <v>11828.34651</v>
      </c>
      <c r="E15" s="41">
        <v>0</v>
      </c>
      <c r="F15" s="269">
        <v>0</v>
      </c>
      <c r="G15" s="269"/>
      <c r="H15" s="76">
        <f>H20+H25</f>
        <v>11828.34651</v>
      </c>
      <c r="I15" s="269">
        <v>0</v>
      </c>
      <c r="J15" s="269"/>
      <c r="K15" s="270" t="s">
        <v>15</v>
      </c>
      <c r="L15" s="271"/>
      <c r="M15" s="202" t="s">
        <v>41</v>
      </c>
    </row>
    <row r="16" spans="1:13" ht="19.5" customHeight="1">
      <c r="A16" s="217"/>
      <c r="B16" s="203"/>
      <c r="C16" s="9" t="s">
        <v>57</v>
      </c>
      <c r="D16" s="41">
        <f>D21+D26</f>
        <v>12373.545590000002</v>
      </c>
      <c r="E16" s="41">
        <v>0</v>
      </c>
      <c r="F16" s="269">
        <v>0</v>
      </c>
      <c r="G16" s="269"/>
      <c r="H16" s="42">
        <f>D16</f>
        <v>12373.545590000002</v>
      </c>
      <c r="I16" s="269">
        <v>0</v>
      </c>
      <c r="J16" s="269"/>
      <c r="K16" s="272"/>
      <c r="L16" s="273"/>
      <c r="M16" s="203"/>
    </row>
    <row r="17" spans="1:13" ht="19.5" customHeight="1">
      <c r="A17" s="217"/>
      <c r="B17" s="203"/>
      <c r="C17" s="114" t="s">
        <v>58</v>
      </c>
      <c r="D17" s="116">
        <f>D22+D27</f>
        <v>12572.26</v>
      </c>
      <c r="E17" s="116">
        <v>0</v>
      </c>
      <c r="F17" s="276">
        <v>0</v>
      </c>
      <c r="G17" s="276"/>
      <c r="H17" s="117">
        <f>H27+H22</f>
        <v>12572.26</v>
      </c>
      <c r="I17" s="276">
        <v>0</v>
      </c>
      <c r="J17" s="276"/>
      <c r="K17" s="272"/>
      <c r="L17" s="273"/>
      <c r="M17" s="203"/>
    </row>
    <row r="18" spans="1:13" ht="19.5" customHeight="1">
      <c r="A18" s="217"/>
      <c r="B18" s="203"/>
      <c r="C18" s="9" t="s">
        <v>146</v>
      </c>
      <c r="D18" s="41">
        <f>D23+D28</f>
        <v>14000</v>
      </c>
      <c r="E18" s="41">
        <v>0</v>
      </c>
      <c r="F18" s="277">
        <v>0</v>
      </c>
      <c r="G18" s="278"/>
      <c r="H18" s="42">
        <f>H23+H28</f>
        <v>14000</v>
      </c>
      <c r="I18" s="277">
        <v>0</v>
      </c>
      <c r="J18" s="278"/>
      <c r="K18" s="272"/>
      <c r="L18" s="273"/>
      <c r="M18" s="203"/>
    </row>
    <row r="19" spans="1:13" ht="19.5" customHeight="1">
      <c r="A19" s="218"/>
      <c r="B19" s="204"/>
      <c r="C19" s="9" t="s">
        <v>160</v>
      </c>
      <c r="D19" s="41">
        <f>H19</f>
        <v>14200</v>
      </c>
      <c r="E19" s="41">
        <v>0</v>
      </c>
      <c r="F19" s="277">
        <v>0</v>
      </c>
      <c r="G19" s="278"/>
      <c r="H19" s="42">
        <f>H24+H29</f>
        <v>14200</v>
      </c>
      <c r="I19" s="277">
        <v>0</v>
      </c>
      <c r="J19" s="278"/>
      <c r="K19" s="274"/>
      <c r="L19" s="275"/>
      <c r="M19" s="203"/>
    </row>
    <row r="20" spans="1:13" ht="19.5" customHeight="1">
      <c r="A20" s="216" t="s">
        <v>48</v>
      </c>
      <c r="B20" s="202" t="s">
        <v>205</v>
      </c>
      <c r="C20" s="14" t="s">
        <v>56</v>
      </c>
      <c r="D20" s="41">
        <f aca="true" t="shared" si="0" ref="D20:D26">H20</f>
        <v>3433.82449</v>
      </c>
      <c r="E20" s="41">
        <v>0</v>
      </c>
      <c r="F20" s="269">
        <v>0</v>
      </c>
      <c r="G20" s="269"/>
      <c r="H20" s="41">
        <v>3433.82449</v>
      </c>
      <c r="I20" s="279">
        <v>0</v>
      </c>
      <c r="J20" s="279"/>
      <c r="K20" s="270" t="s">
        <v>15</v>
      </c>
      <c r="L20" s="271"/>
      <c r="M20" s="203"/>
    </row>
    <row r="21" spans="1:13" ht="19.5" customHeight="1">
      <c r="A21" s="217"/>
      <c r="B21" s="203"/>
      <c r="C21" s="9" t="s">
        <v>57</v>
      </c>
      <c r="D21" s="41">
        <f t="shared" si="0"/>
        <v>4099.21</v>
      </c>
      <c r="E21" s="41">
        <v>0</v>
      </c>
      <c r="F21" s="269">
        <v>0</v>
      </c>
      <c r="G21" s="269"/>
      <c r="H21" s="41">
        <v>4099.21</v>
      </c>
      <c r="I21" s="279">
        <v>0</v>
      </c>
      <c r="J21" s="279"/>
      <c r="K21" s="272"/>
      <c r="L21" s="273"/>
      <c r="M21" s="203"/>
    </row>
    <row r="22" spans="1:13" ht="19.5" customHeight="1">
      <c r="A22" s="217"/>
      <c r="B22" s="203"/>
      <c r="C22" s="114" t="s">
        <v>58</v>
      </c>
      <c r="D22" s="116">
        <f>H22</f>
        <v>4300</v>
      </c>
      <c r="E22" s="116">
        <v>0</v>
      </c>
      <c r="F22" s="276">
        <v>0</v>
      </c>
      <c r="G22" s="276"/>
      <c r="H22" s="116">
        <v>4300</v>
      </c>
      <c r="I22" s="276">
        <v>0</v>
      </c>
      <c r="J22" s="276"/>
      <c r="K22" s="272"/>
      <c r="L22" s="273"/>
      <c r="M22" s="203"/>
    </row>
    <row r="23" spans="1:13" ht="19.5" customHeight="1">
      <c r="A23" s="217"/>
      <c r="B23" s="203"/>
      <c r="C23" s="9" t="s">
        <v>146</v>
      </c>
      <c r="D23" s="41">
        <f t="shared" si="0"/>
        <v>4300</v>
      </c>
      <c r="E23" s="41">
        <v>0</v>
      </c>
      <c r="F23" s="277">
        <v>0</v>
      </c>
      <c r="G23" s="278"/>
      <c r="H23" s="41">
        <v>4300</v>
      </c>
      <c r="I23" s="280">
        <v>0</v>
      </c>
      <c r="J23" s="281"/>
      <c r="K23" s="272"/>
      <c r="L23" s="273"/>
      <c r="M23" s="203"/>
    </row>
    <row r="24" spans="1:13" ht="19.5" customHeight="1">
      <c r="A24" s="218"/>
      <c r="B24" s="204"/>
      <c r="C24" s="9" t="s">
        <v>160</v>
      </c>
      <c r="D24" s="41">
        <f>H24</f>
        <v>4500</v>
      </c>
      <c r="E24" s="41">
        <v>0</v>
      </c>
      <c r="F24" s="277">
        <v>0</v>
      </c>
      <c r="G24" s="278"/>
      <c r="H24" s="41">
        <v>4500</v>
      </c>
      <c r="I24" s="280">
        <v>0</v>
      </c>
      <c r="J24" s="281"/>
      <c r="K24" s="274"/>
      <c r="L24" s="275"/>
      <c r="M24" s="203"/>
    </row>
    <row r="25" spans="1:13" ht="19.5" customHeight="1">
      <c r="A25" s="216" t="s">
        <v>51</v>
      </c>
      <c r="B25" s="202" t="s">
        <v>260</v>
      </c>
      <c r="C25" s="14" t="s">
        <v>56</v>
      </c>
      <c r="D25" s="41">
        <f t="shared" si="0"/>
        <v>8394.52202</v>
      </c>
      <c r="E25" s="41">
        <v>0</v>
      </c>
      <c r="F25" s="269">
        <v>0</v>
      </c>
      <c r="G25" s="269"/>
      <c r="H25" s="41">
        <v>8394.52202</v>
      </c>
      <c r="I25" s="279">
        <v>0</v>
      </c>
      <c r="J25" s="279"/>
      <c r="K25" s="270" t="s">
        <v>15</v>
      </c>
      <c r="L25" s="271"/>
      <c r="M25" s="203"/>
    </row>
    <row r="26" spans="1:13" ht="19.5" customHeight="1">
      <c r="A26" s="217"/>
      <c r="B26" s="203"/>
      <c r="C26" s="9" t="s">
        <v>57</v>
      </c>
      <c r="D26" s="41">
        <f t="shared" si="0"/>
        <v>8274.33559</v>
      </c>
      <c r="E26" s="41">
        <v>0</v>
      </c>
      <c r="F26" s="269">
        <v>0</v>
      </c>
      <c r="G26" s="269"/>
      <c r="H26" s="41">
        <v>8274.33559</v>
      </c>
      <c r="I26" s="279">
        <v>0</v>
      </c>
      <c r="J26" s="279"/>
      <c r="K26" s="272"/>
      <c r="L26" s="273"/>
      <c r="M26" s="203"/>
    </row>
    <row r="27" spans="1:13" ht="19.5" customHeight="1">
      <c r="A27" s="217"/>
      <c r="B27" s="203"/>
      <c r="C27" s="114" t="s">
        <v>58</v>
      </c>
      <c r="D27" s="116">
        <f aca="true" t="shared" si="1" ref="D27:D32">H27</f>
        <v>8272.26</v>
      </c>
      <c r="E27" s="116">
        <v>0</v>
      </c>
      <c r="F27" s="276">
        <v>0</v>
      </c>
      <c r="G27" s="276"/>
      <c r="H27" s="116">
        <f>8210+62.26</f>
        <v>8272.26</v>
      </c>
      <c r="I27" s="276">
        <v>0</v>
      </c>
      <c r="J27" s="276"/>
      <c r="K27" s="272"/>
      <c r="L27" s="273"/>
      <c r="M27" s="203"/>
    </row>
    <row r="28" spans="1:13" ht="19.5" customHeight="1">
      <c r="A28" s="217"/>
      <c r="B28" s="203"/>
      <c r="C28" s="9" t="s">
        <v>146</v>
      </c>
      <c r="D28" s="41">
        <f t="shared" si="1"/>
        <v>9700</v>
      </c>
      <c r="E28" s="41">
        <v>0</v>
      </c>
      <c r="F28" s="277">
        <v>0</v>
      </c>
      <c r="G28" s="278"/>
      <c r="H28" s="41">
        <v>9700</v>
      </c>
      <c r="I28" s="280">
        <v>0</v>
      </c>
      <c r="J28" s="281"/>
      <c r="K28" s="272"/>
      <c r="L28" s="273"/>
      <c r="M28" s="203"/>
    </row>
    <row r="29" spans="1:13" ht="19.5" customHeight="1">
      <c r="A29" s="218"/>
      <c r="B29" s="204"/>
      <c r="C29" s="9" t="s">
        <v>160</v>
      </c>
      <c r="D29" s="41">
        <f t="shared" si="1"/>
        <v>9700</v>
      </c>
      <c r="E29" s="41">
        <v>0</v>
      </c>
      <c r="F29" s="277">
        <v>0</v>
      </c>
      <c r="G29" s="278"/>
      <c r="H29" s="41">
        <v>9700</v>
      </c>
      <c r="I29" s="280">
        <v>0</v>
      </c>
      <c r="J29" s="281"/>
      <c r="K29" s="274"/>
      <c r="L29" s="275"/>
      <c r="M29" s="204"/>
    </row>
    <row r="30" spans="1:13" ht="19.5" customHeight="1">
      <c r="A30" s="216" t="s">
        <v>16</v>
      </c>
      <c r="B30" s="202" t="s">
        <v>206</v>
      </c>
      <c r="C30" s="14" t="s">
        <v>56</v>
      </c>
      <c r="D30" s="41">
        <f t="shared" si="1"/>
        <v>2102.86698</v>
      </c>
      <c r="E30" s="41">
        <v>0</v>
      </c>
      <c r="F30" s="269">
        <v>0</v>
      </c>
      <c r="G30" s="269"/>
      <c r="H30" s="43">
        <v>2102.86698</v>
      </c>
      <c r="I30" s="269">
        <v>0</v>
      </c>
      <c r="J30" s="269"/>
      <c r="K30" s="283" t="s">
        <v>15</v>
      </c>
      <c r="L30" s="284"/>
      <c r="M30" s="202" t="s">
        <v>41</v>
      </c>
    </row>
    <row r="31" spans="1:13" ht="19.5" customHeight="1">
      <c r="A31" s="217"/>
      <c r="B31" s="203"/>
      <c r="C31" s="9" t="s">
        <v>57</v>
      </c>
      <c r="D31" s="41">
        <f t="shared" si="1"/>
        <v>0</v>
      </c>
      <c r="E31" s="69">
        <v>0</v>
      </c>
      <c r="F31" s="282">
        <v>0</v>
      </c>
      <c r="G31" s="282"/>
      <c r="H31" s="41">
        <v>0</v>
      </c>
      <c r="I31" s="282">
        <v>0</v>
      </c>
      <c r="J31" s="282"/>
      <c r="K31" s="285"/>
      <c r="L31" s="286"/>
      <c r="M31" s="203"/>
    </row>
    <row r="32" spans="1:13" ht="19.5" customHeight="1">
      <c r="A32" s="217"/>
      <c r="B32" s="203"/>
      <c r="C32" s="9" t="s">
        <v>58</v>
      </c>
      <c r="D32" s="41">
        <f t="shared" si="1"/>
        <v>0</v>
      </c>
      <c r="E32" s="69">
        <v>0</v>
      </c>
      <c r="F32" s="282">
        <v>0</v>
      </c>
      <c r="G32" s="282"/>
      <c r="H32" s="43">
        <v>0</v>
      </c>
      <c r="I32" s="282">
        <v>0</v>
      </c>
      <c r="J32" s="282"/>
      <c r="K32" s="285"/>
      <c r="L32" s="286"/>
      <c r="M32" s="203"/>
    </row>
    <row r="33" spans="1:13" ht="19.5" customHeight="1">
      <c r="A33" s="217"/>
      <c r="B33" s="203"/>
      <c r="C33" s="9" t="s">
        <v>146</v>
      </c>
      <c r="D33" s="41">
        <v>0</v>
      </c>
      <c r="E33" s="41">
        <v>0</v>
      </c>
      <c r="F33" s="277">
        <v>0</v>
      </c>
      <c r="G33" s="278"/>
      <c r="H33" s="41">
        <v>0</v>
      </c>
      <c r="I33" s="280">
        <v>0</v>
      </c>
      <c r="J33" s="281"/>
      <c r="K33" s="285"/>
      <c r="L33" s="286"/>
      <c r="M33" s="203"/>
    </row>
    <row r="34" spans="1:13" ht="19.5" customHeight="1">
      <c r="A34" s="218"/>
      <c r="B34" s="204"/>
      <c r="C34" s="9" t="s">
        <v>160</v>
      </c>
      <c r="D34" s="41">
        <v>0</v>
      </c>
      <c r="E34" s="41">
        <v>0</v>
      </c>
      <c r="F34" s="277">
        <v>0</v>
      </c>
      <c r="G34" s="278"/>
      <c r="H34" s="41">
        <v>0</v>
      </c>
      <c r="I34" s="280">
        <v>0</v>
      </c>
      <c r="J34" s="281"/>
      <c r="K34" s="287"/>
      <c r="L34" s="288"/>
      <c r="M34" s="203"/>
    </row>
    <row r="35" spans="1:13" ht="19.5" customHeight="1">
      <c r="A35" s="216" t="s">
        <v>19</v>
      </c>
      <c r="B35" s="202" t="s">
        <v>207</v>
      </c>
      <c r="C35" s="14" t="s">
        <v>56</v>
      </c>
      <c r="D35" s="41">
        <f>H35</f>
        <v>36.62019</v>
      </c>
      <c r="E35" s="41">
        <v>0</v>
      </c>
      <c r="F35" s="269">
        <v>0</v>
      </c>
      <c r="G35" s="269"/>
      <c r="H35" s="41">
        <v>36.62019</v>
      </c>
      <c r="I35" s="279">
        <v>0</v>
      </c>
      <c r="J35" s="279"/>
      <c r="K35" s="270" t="s">
        <v>15</v>
      </c>
      <c r="L35" s="271"/>
      <c r="M35" s="203"/>
    </row>
    <row r="36" spans="1:13" ht="19.5" customHeight="1">
      <c r="A36" s="217"/>
      <c r="B36" s="203"/>
      <c r="C36" s="9" t="s">
        <v>57</v>
      </c>
      <c r="D36" s="41">
        <v>0</v>
      </c>
      <c r="E36" s="41">
        <v>0</v>
      </c>
      <c r="F36" s="269">
        <v>0</v>
      </c>
      <c r="G36" s="269"/>
      <c r="H36" s="41">
        <v>0</v>
      </c>
      <c r="I36" s="279">
        <v>0</v>
      </c>
      <c r="J36" s="279"/>
      <c r="K36" s="272"/>
      <c r="L36" s="273"/>
      <c r="M36" s="203"/>
    </row>
    <row r="37" spans="1:13" ht="19.5" customHeight="1">
      <c r="A37" s="217"/>
      <c r="B37" s="203"/>
      <c r="C37" s="9" t="s">
        <v>58</v>
      </c>
      <c r="D37" s="41">
        <f>H37</f>
        <v>0</v>
      </c>
      <c r="E37" s="41">
        <v>0</v>
      </c>
      <c r="F37" s="269">
        <v>0</v>
      </c>
      <c r="G37" s="269"/>
      <c r="H37" s="41">
        <v>0</v>
      </c>
      <c r="I37" s="279">
        <v>0</v>
      </c>
      <c r="J37" s="279"/>
      <c r="K37" s="272"/>
      <c r="L37" s="273"/>
      <c r="M37" s="203"/>
    </row>
    <row r="38" spans="1:13" ht="19.5" customHeight="1">
      <c r="A38" s="217"/>
      <c r="B38" s="203"/>
      <c r="C38" s="9" t="s">
        <v>146</v>
      </c>
      <c r="D38" s="41">
        <v>0</v>
      </c>
      <c r="E38" s="41">
        <v>0</v>
      </c>
      <c r="F38" s="277">
        <v>0</v>
      </c>
      <c r="G38" s="278"/>
      <c r="H38" s="41">
        <v>0</v>
      </c>
      <c r="I38" s="280">
        <v>0</v>
      </c>
      <c r="J38" s="281"/>
      <c r="K38" s="272"/>
      <c r="L38" s="273"/>
      <c r="M38" s="203"/>
    </row>
    <row r="39" spans="1:13" ht="19.5" customHeight="1">
      <c r="A39" s="218"/>
      <c r="B39" s="204"/>
      <c r="C39" s="9" t="s">
        <v>160</v>
      </c>
      <c r="D39" s="41">
        <v>0</v>
      </c>
      <c r="E39" s="41">
        <v>0</v>
      </c>
      <c r="F39" s="277">
        <v>0</v>
      </c>
      <c r="G39" s="278"/>
      <c r="H39" s="41">
        <v>0</v>
      </c>
      <c r="I39" s="280">
        <v>0</v>
      </c>
      <c r="J39" s="281"/>
      <c r="K39" s="274"/>
      <c r="L39" s="275"/>
      <c r="M39" s="204"/>
    </row>
    <row r="40" spans="1:13" ht="19.5" customHeight="1">
      <c r="A40" s="155"/>
      <c r="B40" s="154" t="s">
        <v>11</v>
      </c>
      <c r="C40" s="29" t="s">
        <v>56</v>
      </c>
      <c r="D40" s="44">
        <f>H40</f>
        <v>13967.833679999998</v>
      </c>
      <c r="E40" s="43">
        <v>0</v>
      </c>
      <c r="F40" s="282">
        <v>0</v>
      </c>
      <c r="G40" s="282"/>
      <c r="H40" s="44">
        <f>H15+H30+H35</f>
        <v>13967.833679999998</v>
      </c>
      <c r="I40" s="269">
        <v>0</v>
      </c>
      <c r="J40" s="269"/>
      <c r="K40" s="283" t="s">
        <v>15</v>
      </c>
      <c r="L40" s="284"/>
      <c r="M40" s="160"/>
    </row>
    <row r="41" spans="1:13" ht="19.5" customHeight="1">
      <c r="A41" s="155"/>
      <c r="B41" s="154"/>
      <c r="C41" s="26" t="s">
        <v>57</v>
      </c>
      <c r="D41" s="44">
        <f>H41</f>
        <v>12373.545590000002</v>
      </c>
      <c r="E41" s="44">
        <v>0</v>
      </c>
      <c r="F41" s="291">
        <v>0</v>
      </c>
      <c r="G41" s="291"/>
      <c r="H41" s="44">
        <f>H16</f>
        <v>12373.545590000002</v>
      </c>
      <c r="I41" s="292">
        <v>0</v>
      </c>
      <c r="J41" s="292"/>
      <c r="K41" s="285"/>
      <c r="L41" s="286"/>
      <c r="M41" s="160"/>
    </row>
    <row r="42" spans="1:13" ht="19.5" customHeight="1">
      <c r="A42" s="155"/>
      <c r="B42" s="154"/>
      <c r="C42" s="112" t="s">
        <v>58</v>
      </c>
      <c r="D42" s="119">
        <f>H42</f>
        <v>12572.26</v>
      </c>
      <c r="E42" s="119">
        <v>0</v>
      </c>
      <c r="F42" s="293">
        <v>0</v>
      </c>
      <c r="G42" s="293"/>
      <c r="H42" s="119">
        <f>H17</f>
        <v>12572.26</v>
      </c>
      <c r="I42" s="293">
        <v>0</v>
      </c>
      <c r="J42" s="293"/>
      <c r="K42" s="285"/>
      <c r="L42" s="286"/>
      <c r="M42" s="160"/>
    </row>
    <row r="43" spans="1:13" ht="19.5" customHeight="1">
      <c r="A43" s="155"/>
      <c r="B43" s="154"/>
      <c r="C43" s="29" t="s">
        <v>146</v>
      </c>
      <c r="D43" s="44">
        <f>D18</f>
        <v>14000</v>
      </c>
      <c r="E43" s="44">
        <v>0</v>
      </c>
      <c r="F43" s="291">
        <v>0</v>
      </c>
      <c r="G43" s="291"/>
      <c r="H43" s="44">
        <f>H18</f>
        <v>14000</v>
      </c>
      <c r="I43" s="291">
        <v>0</v>
      </c>
      <c r="J43" s="291"/>
      <c r="K43" s="285"/>
      <c r="L43" s="286"/>
      <c r="M43" s="160"/>
    </row>
    <row r="44" spans="1:13" ht="19.5" customHeight="1">
      <c r="A44" s="155"/>
      <c r="B44" s="154"/>
      <c r="C44" s="29" t="s">
        <v>160</v>
      </c>
      <c r="D44" s="44">
        <f>D19</f>
        <v>14200</v>
      </c>
      <c r="E44" s="44">
        <v>0</v>
      </c>
      <c r="F44" s="289">
        <v>0</v>
      </c>
      <c r="G44" s="290"/>
      <c r="H44" s="44">
        <f>H19+H34</f>
        <v>14200</v>
      </c>
      <c r="I44" s="289">
        <v>0</v>
      </c>
      <c r="J44" s="290"/>
      <c r="K44" s="285"/>
      <c r="L44" s="286"/>
      <c r="M44" s="160"/>
    </row>
    <row r="45" spans="1:13" ht="19.5" customHeight="1">
      <c r="A45" s="155"/>
      <c r="B45" s="154"/>
      <c r="C45" s="33" t="s">
        <v>234</v>
      </c>
      <c r="D45" s="46">
        <f>D40+D41+D42+D43+D44</f>
        <v>67113.63927</v>
      </c>
      <c r="E45" s="46">
        <v>0</v>
      </c>
      <c r="F45" s="294">
        <v>0</v>
      </c>
      <c r="G45" s="294"/>
      <c r="H45" s="46">
        <f>H40+H41+H42+H43+H44</f>
        <v>67113.63927</v>
      </c>
      <c r="I45" s="294">
        <v>0</v>
      </c>
      <c r="J45" s="294"/>
      <c r="K45" s="287"/>
      <c r="L45" s="288"/>
      <c r="M45" s="160"/>
    </row>
  </sheetData>
  <mergeCells count="106">
    <mergeCell ref="I24:J24"/>
    <mergeCell ref="F24:G24"/>
    <mergeCell ref="F26:G26"/>
    <mergeCell ref="I26:J26"/>
    <mergeCell ref="F38:G38"/>
    <mergeCell ref="I38:J38"/>
    <mergeCell ref="F29:G29"/>
    <mergeCell ref="I29:J29"/>
    <mergeCell ref="B20:B24"/>
    <mergeCell ref="A20:A24"/>
    <mergeCell ref="B25:B29"/>
    <mergeCell ref="A25:A29"/>
    <mergeCell ref="K40:L45"/>
    <mergeCell ref="M40:M45"/>
    <mergeCell ref="F41:G41"/>
    <mergeCell ref="I41:J41"/>
    <mergeCell ref="F42:G42"/>
    <mergeCell ref="I42:J42"/>
    <mergeCell ref="F43:G43"/>
    <mergeCell ref="I43:J43"/>
    <mergeCell ref="F45:G45"/>
    <mergeCell ref="I45:J45"/>
    <mergeCell ref="I39:J39"/>
    <mergeCell ref="A40:A45"/>
    <mergeCell ref="B40:B45"/>
    <mergeCell ref="F40:G40"/>
    <mergeCell ref="I40:J40"/>
    <mergeCell ref="I44:J44"/>
    <mergeCell ref="F44:G44"/>
    <mergeCell ref="K30:L34"/>
    <mergeCell ref="F30:G30"/>
    <mergeCell ref="I30:J30"/>
    <mergeCell ref="A35:A39"/>
    <mergeCell ref="B35:B39"/>
    <mergeCell ref="F35:G35"/>
    <mergeCell ref="I35:J35"/>
    <mergeCell ref="F36:G36"/>
    <mergeCell ref="I36:J36"/>
    <mergeCell ref="F39:G39"/>
    <mergeCell ref="A30:A34"/>
    <mergeCell ref="B30:B34"/>
    <mergeCell ref="I34:J34"/>
    <mergeCell ref="F33:G33"/>
    <mergeCell ref="I33:J33"/>
    <mergeCell ref="F34:G34"/>
    <mergeCell ref="F31:G31"/>
    <mergeCell ref="I31:J31"/>
    <mergeCell ref="F32:G32"/>
    <mergeCell ref="I32:J32"/>
    <mergeCell ref="M30:M39"/>
    <mergeCell ref="F21:G21"/>
    <mergeCell ref="I21:J21"/>
    <mergeCell ref="F22:G22"/>
    <mergeCell ref="I22:J22"/>
    <mergeCell ref="F23:G23"/>
    <mergeCell ref="I23:J23"/>
    <mergeCell ref="K35:L39"/>
    <mergeCell ref="F37:G37"/>
    <mergeCell ref="I37:J37"/>
    <mergeCell ref="F17:G17"/>
    <mergeCell ref="F25:G25"/>
    <mergeCell ref="I25:J25"/>
    <mergeCell ref="M15:M29"/>
    <mergeCell ref="F27:G27"/>
    <mergeCell ref="I27:J27"/>
    <mergeCell ref="F28:G28"/>
    <mergeCell ref="I28:J28"/>
    <mergeCell ref="K20:L24"/>
    <mergeCell ref="K25:L29"/>
    <mergeCell ref="I18:J18"/>
    <mergeCell ref="F20:G20"/>
    <mergeCell ref="I20:J20"/>
    <mergeCell ref="I19:J19"/>
    <mergeCell ref="F19:G19"/>
    <mergeCell ref="A14:M14"/>
    <mergeCell ref="F15:G15"/>
    <mergeCell ref="I15:J15"/>
    <mergeCell ref="F16:G16"/>
    <mergeCell ref="I16:J16"/>
    <mergeCell ref="A15:A19"/>
    <mergeCell ref="B15:B19"/>
    <mergeCell ref="K15:L19"/>
    <mergeCell ref="I17:J17"/>
    <mergeCell ref="F18:G18"/>
    <mergeCell ref="K10:L10"/>
    <mergeCell ref="B11:M11"/>
    <mergeCell ref="A12:M12"/>
    <mergeCell ref="A13:M13"/>
    <mergeCell ref="F8:H8"/>
    <mergeCell ref="F9:G9"/>
    <mergeCell ref="F10:G10"/>
    <mergeCell ref="I10:J10"/>
    <mergeCell ref="A6:M6"/>
    <mergeCell ref="A7:A9"/>
    <mergeCell ref="B7:B9"/>
    <mergeCell ref="C7:C9"/>
    <mergeCell ref="D7:D9"/>
    <mergeCell ref="E7:H7"/>
    <mergeCell ref="I7:J9"/>
    <mergeCell ref="K7:L9"/>
    <mergeCell ref="M7:M9"/>
    <mergeCell ref="E8:E9"/>
    <mergeCell ref="A2:M2"/>
    <mergeCell ref="I3:M3"/>
    <mergeCell ref="I4:M4"/>
    <mergeCell ref="A5:M5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7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75" zoomScaleSheetLayoutView="75" workbookViewId="0" topLeftCell="A1">
      <selection activeCell="O17" sqref="O17"/>
    </sheetView>
  </sheetViews>
  <sheetFormatPr defaultColWidth="9.140625" defaultRowHeight="12.75"/>
  <cols>
    <col min="1" max="1" width="6.7109375" style="0" customWidth="1"/>
    <col min="2" max="2" width="16.28125" style="109" customWidth="1"/>
    <col min="3" max="3" width="12.57421875" style="0" customWidth="1"/>
    <col min="4" max="4" width="14.140625" style="0" customWidth="1"/>
    <col min="5" max="6" width="12.140625" style="0" customWidth="1"/>
    <col min="7" max="7" width="14.00390625" style="0" customWidth="1"/>
    <col min="8" max="8" width="13.421875" style="0" customWidth="1"/>
    <col min="9" max="9" width="13.140625" style="0" customWidth="1"/>
    <col min="10" max="10" width="13.421875" style="0" customWidth="1"/>
    <col min="11" max="11" width="26.57421875" style="0" customWidth="1"/>
  </cols>
  <sheetData>
    <row r="1" spans="1:11" ht="21.75" customHeight="1">
      <c r="A1" s="300" t="s">
        <v>297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7.25" customHeight="1">
      <c r="A2" s="180" t="s">
        <v>159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7.25" customHeight="1">
      <c r="A3" s="301" t="s">
        <v>352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5" ht="15" customHeight="1">
      <c r="A4" s="1"/>
      <c r="B4" s="99"/>
      <c r="C4" s="1"/>
      <c r="D4" s="1"/>
      <c r="E4" s="57"/>
      <c r="F4" s="57"/>
      <c r="G4" s="57"/>
      <c r="H4" s="57"/>
      <c r="I4" s="199" t="s">
        <v>290</v>
      </c>
      <c r="J4" s="199"/>
      <c r="K4" s="199"/>
      <c r="L4" s="39"/>
      <c r="M4" s="39"/>
      <c r="N4" s="39"/>
      <c r="O4" s="39"/>
    </row>
    <row r="5" spans="1:15" ht="30.75" customHeight="1">
      <c r="A5" s="1"/>
      <c r="B5" s="99"/>
      <c r="C5" s="1"/>
      <c r="D5" s="1"/>
      <c r="E5" s="1"/>
      <c r="F5" s="39"/>
      <c r="G5" s="39"/>
      <c r="H5" s="39"/>
      <c r="I5" s="300" t="s">
        <v>137</v>
      </c>
      <c r="J5" s="300"/>
      <c r="K5" s="300"/>
      <c r="L5" s="39"/>
      <c r="M5" s="39"/>
      <c r="N5" s="39"/>
      <c r="O5" s="39"/>
    </row>
    <row r="6" spans="1:15" ht="15">
      <c r="A6" s="1"/>
      <c r="B6" s="99"/>
      <c r="C6" s="1"/>
      <c r="D6" s="1"/>
      <c r="E6" s="1"/>
      <c r="F6" s="1"/>
      <c r="G6" s="1"/>
      <c r="H6" s="57"/>
      <c r="I6" s="57"/>
      <c r="J6" s="57"/>
      <c r="K6" s="57"/>
      <c r="L6" s="39"/>
      <c r="M6" s="39"/>
      <c r="N6" s="39"/>
      <c r="O6" s="39"/>
    </row>
    <row r="7" spans="1:11" ht="27" customHeight="1">
      <c r="A7" s="299" t="s">
        <v>291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</row>
    <row r="8" spans="1:11" ht="14.25" customHeight="1">
      <c r="A8" s="186" t="s">
        <v>0</v>
      </c>
      <c r="B8" s="296" t="s">
        <v>1</v>
      </c>
      <c r="C8" s="183" t="s">
        <v>2</v>
      </c>
      <c r="D8" s="183" t="s">
        <v>23</v>
      </c>
      <c r="E8" s="182" t="s">
        <v>3</v>
      </c>
      <c r="F8" s="182"/>
      <c r="G8" s="182"/>
      <c r="H8" s="182"/>
      <c r="I8" s="182"/>
      <c r="J8" s="183" t="s">
        <v>8</v>
      </c>
      <c r="K8" s="189" t="s">
        <v>9</v>
      </c>
    </row>
    <row r="9" spans="1:11" ht="12.75" customHeight="1">
      <c r="A9" s="187"/>
      <c r="B9" s="297"/>
      <c r="C9" s="184"/>
      <c r="D9" s="184"/>
      <c r="E9" s="183" t="s">
        <v>4</v>
      </c>
      <c r="F9" s="192" t="s">
        <v>5</v>
      </c>
      <c r="G9" s="193"/>
      <c r="H9" s="193"/>
      <c r="I9" s="194"/>
      <c r="J9" s="184"/>
      <c r="K9" s="190"/>
    </row>
    <row r="10" spans="1:11" ht="27.75" customHeight="1">
      <c r="A10" s="187"/>
      <c r="B10" s="297"/>
      <c r="C10" s="184"/>
      <c r="D10" s="184"/>
      <c r="E10" s="184"/>
      <c r="F10" s="169" t="s">
        <v>6</v>
      </c>
      <c r="G10" s="169"/>
      <c r="H10" s="169"/>
      <c r="I10" s="183" t="s">
        <v>7</v>
      </c>
      <c r="J10" s="184"/>
      <c r="K10" s="190"/>
    </row>
    <row r="11" spans="1:11" ht="27.75" customHeight="1">
      <c r="A11" s="187"/>
      <c r="B11" s="297"/>
      <c r="C11" s="184"/>
      <c r="D11" s="184"/>
      <c r="E11" s="184"/>
      <c r="F11" s="183" t="s">
        <v>157</v>
      </c>
      <c r="G11" s="170" t="s">
        <v>154</v>
      </c>
      <c r="H11" s="171"/>
      <c r="I11" s="184"/>
      <c r="J11" s="184"/>
      <c r="K11" s="190"/>
    </row>
    <row r="12" spans="1:11" ht="43.5" customHeight="1">
      <c r="A12" s="188"/>
      <c r="B12" s="298"/>
      <c r="C12" s="185"/>
      <c r="D12" s="185"/>
      <c r="E12" s="185"/>
      <c r="F12" s="185"/>
      <c r="G12" s="67" t="s">
        <v>155</v>
      </c>
      <c r="H12" s="67" t="s">
        <v>156</v>
      </c>
      <c r="I12" s="185"/>
      <c r="J12" s="185"/>
      <c r="K12" s="191"/>
    </row>
    <row r="13" spans="1:11" ht="12.75">
      <c r="A13" s="3">
        <v>1</v>
      </c>
      <c r="B13" s="100">
        <v>2</v>
      </c>
      <c r="C13" s="3">
        <v>3</v>
      </c>
      <c r="D13" s="3">
        <v>4</v>
      </c>
      <c r="E13" s="3">
        <v>5</v>
      </c>
      <c r="F13" s="3"/>
      <c r="G13" s="3"/>
      <c r="H13" s="3">
        <v>6</v>
      </c>
      <c r="I13" s="3">
        <v>7</v>
      </c>
      <c r="J13" s="3">
        <v>8</v>
      </c>
      <c r="K13" s="3">
        <v>9</v>
      </c>
    </row>
    <row r="14" spans="1:12" ht="64.5" customHeight="1">
      <c r="A14" s="295"/>
      <c r="B14" s="101" t="s">
        <v>135</v>
      </c>
      <c r="C14" s="22" t="s">
        <v>292</v>
      </c>
      <c r="D14" s="47"/>
      <c r="E14" s="43"/>
      <c r="F14" s="43"/>
      <c r="G14" s="43"/>
      <c r="H14" s="43"/>
      <c r="I14" s="47"/>
      <c r="J14" s="43"/>
      <c r="K14" s="102" t="s">
        <v>293</v>
      </c>
      <c r="L14" s="1"/>
    </row>
    <row r="15" spans="1:12" ht="26.25" customHeight="1">
      <c r="A15" s="295"/>
      <c r="B15" s="64" t="s">
        <v>11</v>
      </c>
      <c r="C15" s="36" t="s">
        <v>294</v>
      </c>
      <c r="D15" s="49">
        <f aca="true" t="shared" si="0" ref="D15:I15">D16+D17+D18+D19+D20</f>
        <v>11757.89817</v>
      </c>
      <c r="E15" s="49">
        <f t="shared" si="0"/>
        <v>0</v>
      </c>
      <c r="F15" s="49">
        <f>F16+F17+F18+F19+F20</f>
        <v>6256.61625</v>
      </c>
      <c r="G15" s="49">
        <f t="shared" si="0"/>
        <v>5567.13939</v>
      </c>
      <c r="H15" s="49">
        <f t="shared" si="0"/>
        <v>689.47686</v>
      </c>
      <c r="I15" s="49">
        <f t="shared" si="0"/>
        <v>5336.78967</v>
      </c>
      <c r="J15" s="44">
        <f>J16</f>
        <v>164.49225</v>
      </c>
      <c r="K15" s="6"/>
      <c r="L15" s="1"/>
    </row>
    <row r="16" spans="1:12" ht="19.5" customHeight="1">
      <c r="A16" s="295"/>
      <c r="B16" s="296" t="s">
        <v>295</v>
      </c>
      <c r="C16" s="103" t="s">
        <v>57</v>
      </c>
      <c r="D16" s="47">
        <f>F16+I16+J16</f>
        <v>5122.65618</v>
      </c>
      <c r="E16" s="43">
        <v>0</v>
      </c>
      <c r="F16" s="43">
        <f>G16+H16</f>
        <v>3133.93966</v>
      </c>
      <c r="G16" s="43">
        <v>2789.2063</v>
      </c>
      <c r="H16" s="43">
        <v>344.73336</v>
      </c>
      <c r="I16" s="47">
        <v>1824.22427</v>
      </c>
      <c r="J16" s="43">
        <v>164.49225</v>
      </c>
      <c r="K16" s="6"/>
      <c r="L16" s="1"/>
    </row>
    <row r="17" spans="1:12" ht="19.5" customHeight="1">
      <c r="A17" s="295"/>
      <c r="B17" s="297"/>
      <c r="C17" s="103" t="s">
        <v>58</v>
      </c>
      <c r="D17" s="122">
        <f>F17+I17</f>
        <v>3148.214</v>
      </c>
      <c r="E17" s="118">
        <v>0</v>
      </c>
      <c r="F17" s="118">
        <v>0</v>
      </c>
      <c r="G17" s="118">
        <v>0</v>
      </c>
      <c r="H17" s="118">
        <v>0</v>
      </c>
      <c r="I17" s="122">
        <v>3148.214</v>
      </c>
      <c r="J17" s="118">
        <v>0</v>
      </c>
      <c r="K17" s="6"/>
      <c r="L17" s="1"/>
    </row>
    <row r="18" spans="1:12" ht="19.5" customHeight="1">
      <c r="A18" s="295"/>
      <c r="B18" s="297"/>
      <c r="C18" s="103" t="s">
        <v>146</v>
      </c>
      <c r="D18" s="47">
        <f>F18+I18</f>
        <v>3287.02799</v>
      </c>
      <c r="E18" s="43">
        <v>0</v>
      </c>
      <c r="F18" s="43">
        <f>G18+H18</f>
        <v>3122.67659</v>
      </c>
      <c r="G18" s="43">
        <v>2777.93309</v>
      </c>
      <c r="H18" s="43">
        <v>344.7435</v>
      </c>
      <c r="I18" s="47">
        <v>164.3514</v>
      </c>
      <c r="J18" s="43">
        <v>0</v>
      </c>
      <c r="K18" s="6"/>
      <c r="L18" s="1"/>
    </row>
    <row r="19" spans="1:11" ht="19.5" customHeight="1">
      <c r="A19" s="295"/>
      <c r="B19" s="297"/>
      <c r="C19" s="103" t="s">
        <v>160</v>
      </c>
      <c r="D19" s="43">
        <v>200</v>
      </c>
      <c r="E19" s="43">
        <v>0</v>
      </c>
      <c r="F19" s="43">
        <v>0</v>
      </c>
      <c r="G19" s="43">
        <v>0</v>
      </c>
      <c r="H19" s="43">
        <v>0</v>
      </c>
      <c r="I19" s="43">
        <v>200</v>
      </c>
      <c r="J19" s="43">
        <v>0</v>
      </c>
      <c r="K19" s="17"/>
    </row>
    <row r="20" spans="1:11" ht="19.5" customHeight="1">
      <c r="A20" s="295"/>
      <c r="B20" s="298"/>
      <c r="C20" s="104" t="s">
        <v>161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17"/>
    </row>
    <row r="21" spans="1:11" ht="30" customHeight="1">
      <c r="A21" s="105"/>
      <c r="B21" s="106"/>
      <c r="C21" s="107"/>
      <c r="D21" s="108"/>
      <c r="E21" s="108"/>
      <c r="F21" s="108"/>
      <c r="G21" s="108"/>
      <c r="H21" s="108"/>
      <c r="I21" s="108"/>
      <c r="J21" s="108"/>
      <c r="K21" s="1"/>
    </row>
  </sheetData>
  <mergeCells count="21">
    <mergeCell ref="A1:K1"/>
    <mergeCell ref="A2:K2"/>
    <mergeCell ref="A3:K3"/>
    <mergeCell ref="K8:K12"/>
    <mergeCell ref="G11:H11"/>
    <mergeCell ref="I4:K4"/>
    <mergeCell ref="I5:K5"/>
    <mergeCell ref="F9:I9"/>
    <mergeCell ref="A8:A12"/>
    <mergeCell ref="I10:I12"/>
    <mergeCell ref="J8:J12"/>
    <mergeCell ref="F10:H10"/>
    <mergeCell ref="A7:K7"/>
    <mergeCell ref="F11:F12"/>
    <mergeCell ref="A14:A20"/>
    <mergeCell ref="B16:B20"/>
    <mergeCell ref="E9:E12"/>
    <mergeCell ref="B8:B12"/>
    <mergeCell ref="C8:C12"/>
    <mergeCell ref="D8:D12"/>
    <mergeCell ref="E8:I8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7"/>
  <sheetViews>
    <sheetView zoomScaleSheetLayoutView="100" workbookViewId="0" topLeftCell="A1">
      <selection activeCell="I4" sqref="I4:L4"/>
    </sheetView>
  </sheetViews>
  <sheetFormatPr defaultColWidth="9.140625" defaultRowHeight="12.75"/>
  <cols>
    <col min="1" max="1" width="7.00390625" style="0" customWidth="1"/>
    <col min="2" max="2" width="28.421875" style="92" customWidth="1"/>
    <col min="3" max="3" width="13.00390625" style="0" customWidth="1"/>
    <col min="4" max="4" width="15.421875" style="0" customWidth="1"/>
    <col min="5" max="6" width="12.140625" style="0" customWidth="1"/>
    <col min="7" max="7" width="13.7109375" style="0" customWidth="1"/>
    <col min="8" max="8" width="14.7109375" style="0" customWidth="1"/>
    <col min="9" max="10" width="14.28125" style="0" customWidth="1"/>
    <col min="11" max="11" width="15.7109375" style="0" customWidth="1"/>
    <col min="12" max="12" width="27.00390625" style="0" customWidth="1"/>
    <col min="13" max="13" width="11.140625" style="0" bestFit="1" customWidth="1"/>
    <col min="15" max="15" width="15.57421875" style="0" customWidth="1"/>
    <col min="17" max="17" width="16.28125" style="0" customWidth="1"/>
  </cols>
  <sheetData>
    <row r="1" spans="1:12" ht="18" customHeight="1">
      <c r="A1" s="2"/>
      <c r="B1" s="98"/>
      <c r="C1" s="2"/>
      <c r="D1" s="2"/>
      <c r="E1" s="2"/>
      <c r="F1" s="2"/>
      <c r="G1" s="2"/>
      <c r="H1" s="2"/>
      <c r="I1" s="2"/>
      <c r="J1" s="2"/>
      <c r="K1" s="2"/>
      <c r="L1" s="57" t="s">
        <v>299</v>
      </c>
    </row>
    <row r="2" spans="1:12" ht="21" customHeight="1">
      <c r="A2" s="180" t="s">
        <v>159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21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 t="s">
        <v>352</v>
      </c>
    </row>
    <row r="4" spans="1:12" ht="21" customHeight="1">
      <c r="A4" s="13"/>
      <c r="B4" s="91"/>
      <c r="C4" s="13"/>
      <c r="D4" s="13"/>
      <c r="E4" s="13"/>
      <c r="F4" s="13"/>
      <c r="G4" s="13"/>
      <c r="H4" s="13"/>
      <c r="I4" s="311" t="s">
        <v>289</v>
      </c>
      <c r="J4" s="311"/>
      <c r="K4" s="311"/>
      <c r="L4" s="311"/>
    </row>
    <row r="5" spans="1:12" ht="20.25" customHeight="1">
      <c r="A5" s="13"/>
      <c r="B5" s="91"/>
      <c r="C5" s="13"/>
      <c r="D5" s="13"/>
      <c r="E5" s="13"/>
      <c r="F5" s="13"/>
      <c r="G5" s="13"/>
      <c r="H5" s="13"/>
      <c r="I5" s="311" t="s">
        <v>137</v>
      </c>
      <c r="J5" s="311"/>
      <c r="K5" s="311"/>
      <c r="L5" s="311"/>
    </row>
    <row r="6" spans="1:12" ht="15">
      <c r="A6" s="15" t="s">
        <v>49</v>
      </c>
      <c r="J6" s="180"/>
      <c r="K6" s="180"/>
      <c r="L6" s="180"/>
    </row>
    <row r="7" spans="1:15" ht="32.25" customHeight="1">
      <c r="A7" s="312" t="s">
        <v>142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54"/>
      <c r="N7" s="54"/>
      <c r="O7" s="54"/>
    </row>
    <row r="8" spans="1:12" ht="12.75" customHeight="1">
      <c r="A8" s="183" t="s">
        <v>0</v>
      </c>
      <c r="B8" s="308" t="s">
        <v>45</v>
      </c>
      <c r="C8" s="183" t="s">
        <v>22</v>
      </c>
      <c r="D8" s="183" t="s">
        <v>46</v>
      </c>
      <c r="E8" s="248" t="s">
        <v>3</v>
      </c>
      <c r="F8" s="248"/>
      <c r="G8" s="248"/>
      <c r="H8" s="248"/>
      <c r="I8" s="248"/>
      <c r="J8" s="183" t="s">
        <v>24</v>
      </c>
      <c r="K8" s="183" t="s">
        <v>47</v>
      </c>
      <c r="L8" s="254" t="s">
        <v>38</v>
      </c>
    </row>
    <row r="9" spans="1:12" ht="26.25" customHeight="1">
      <c r="A9" s="184"/>
      <c r="B9" s="309"/>
      <c r="C9" s="184"/>
      <c r="D9" s="184"/>
      <c r="E9" s="183" t="s">
        <v>4</v>
      </c>
      <c r="F9" s="249" t="s">
        <v>27</v>
      </c>
      <c r="G9" s="250"/>
      <c r="H9" s="250"/>
      <c r="I9" s="251"/>
      <c r="J9" s="184"/>
      <c r="K9" s="184"/>
      <c r="L9" s="255"/>
    </row>
    <row r="10" spans="1:12" ht="39" customHeight="1">
      <c r="A10" s="184"/>
      <c r="B10" s="309"/>
      <c r="C10" s="184"/>
      <c r="D10" s="184"/>
      <c r="E10" s="184"/>
      <c r="F10" s="249" t="s">
        <v>28</v>
      </c>
      <c r="G10" s="250"/>
      <c r="H10" s="251"/>
      <c r="I10" s="183" t="s">
        <v>7</v>
      </c>
      <c r="J10" s="184"/>
      <c r="K10" s="184"/>
      <c r="L10" s="255"/>
    </row>
    <row r="11" spans="1:12" ht="27" customHeight="1">
      <c r="A11" s="184"/>
      <c r="B11" s="309"/>
      <c r="C11" s="184"/>
      <c r="D11" s="184"/>
      <c r="E11" s="184"/>
      <c r="F11" s="183" t="s">
        <v>157</v>
      </c>
      <c r="G11" s="249" t="s">
        <v>154</v>
      </c>
      <c r="H11" s="251"/>
      <c r="I11" s="184"/>
      <c r="J11" s="184"/>
      <c r="K11" s="184"/>
      <c r="L11" s="255"/>
    </row>
    <row r="12" spans="1:12" ht="42.75" customHeight="1">
      <c r="A12" s="185"/>
      <c r="B12" s="310"/>
      <c r="C12" s="185"/>
      <c r="D12" s="185"/>
      <c r="E12" s="185"/>
      <c r="F12" s="185"/>
      <c r="G12" s="8" t="s">
        <v>155</v>
      </c>
      <c r="H12" s="8" t="s">
        <v>156</v>
      </c>
      <c r="I12" s="185"/>
      <c r="J12" s="185"/>
      <c r="K12" s="185"/>
      <c r="L12" s="256"/>
    </row>
    <row r="13" spans="1:12" ht="12.75">
      <c r="A13" s="8">
        <v>1</v>
      </c>
      <c r="B13" s="6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9">
        <v>12</v>
      </c>
    </row>
    <row r="14" spans="1:12" ht="19.5" customHeight="1">
      <c r="A14" s="34">
        <v>1</v>
      </c>
      <c r="B14" s="320" t="s">
        <v>110</v>
      </c>
      <c r="C14" s="320"/>
      <c r="D14" s="320"/>
      <c r="E14" s="320"/>
      <c r="F14" s="320"/>
      <c r="G14" s="320"/>
      <c r="H14" s="320"/>
      <c r="I14" s="320"/>
      <c r="J14" s="320"/>
      <c r="K14" s="320"/>
      <c r="L14" s="320"/>
    </row>
    <row r="15" spans="1:12" ht="28.5" customHeight="1">
      <c r="A15" s="196" t="s">
        <v>134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</row>
    <row r="16" spans="1:12" ht="26.25" customHeight="1">
      <c r="A16" s="196" t="s">
        <v>133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</row>
    <row r="17" spans="1:12" ht="33" customHeight="1">
      <c r="A17" s="313" t="s">
        <v>12</v>
      </c>
      <c r="B17" s="235" t="s">
        <v>211</v>
      </c>
      <c r="C17" s="153" t="s">
        <v>57</v>
      </c>
      <c r="D17" s="307">
        <f>D20+D24+D28+D32+D36+D40+D44+D48+D52</f>
        <v>5122.65618</v>
      </c>
      <c r="E17" s="307">
        <v>0</v>
      </c>
      <c r="F17" s="307">
        <f>F20+F24+F28+F32+F36+F40+F44+F48+F52</f>
        <v>3133.93966</v>
      </c>
      <c r="G17" s="307">
        <f>G20+G24+G28+G32+G36+G40+G44+G48+G52</f>
        <v>2789.2063</v>
      </c>
      <c r="H17" s="307">
        <f>H20+H24+H28+H32+H36+H40+H44+H48+H52</f>
        <v>344.73336</v>
      </c>
      <c r="I17" s="307">
        <f>I20+I24+I28+I32+I36+I40+I44+I48+I52</f>
        <v>1824.22427</v>
      </c>
      <c r="J17" s="307">
        <f>J20+J24+J28+J32+J36+J40+J44+J48</f>
        <v>164.49225</v>
      </c>
      <c r="K17" s="254" t="s">
        <v>212</v>
      </c>
      <c r="L17" s="153" t="s">
        <v>300</v>
      </c>
    </row>
    <row r="18" spans="1:12" ht="45" customHeight="1">
      <c r="A18" s="313"/>
      <c r="B18" s="236"/>
      <c r="C18" s="153"/>
      <c r="D18" s="307"/>
      <c r="E18" s="307"/>
      <c r="F18" s="307"/>
      <c r="G18" s="307"/>
      <c r="H18" s="307"/>
      <c r="I18" s="307"/>
      <c r="J18" s="307"/>
      <c r="K18" s="255"/>
      <c r="L18" s="153"/>
    </row>
    <row r="19" spans="1:17" ht="45" customHeight="1">
      <c r="A19" s="313"/>
      <c r="B19" s="314"/>
      <c r="C19" s="153"/>
      <c r="D19" s="307"/>
      <c r="E19" s="307"/>
      <c r="F19" s="307"/>
      <c r="G19" s="307"/>
      <c r="H19" s="307"/>
      <c r="I19" s="307"/>
      <c r="J19" s="307"/>
      <c r="K19" s="255"/>
      <c r="L19" s="153"/>
      <c r="O19" s="77"/>
      <c r="P19" s="77"/>
      <c r="Q19" s="77"/>
    </row>
    <row r="20" spans="1:12" ht="30" customHeight="1">
      <c r="A20" s="61" t="s">
        <v>48</v>
      </c>
      <c r="B20" s="90" t="s">
        <v>165</v>
      </c>
      <c r="C20" s="9"/>
      <c r="D20" s="42">
        <f>D22+D23</f>
        <v>1516.7035300000002</v>
      </c>
      <c r="E20" s="50"/>
      <c r="F20" s="50">
        <f>F22</f>
        <v>1029.67112</v>
      </c>
      <c r="G20" s="50">
        <f>G22</f>
        <v>916.4073</v>
      </c>
      <c r="H20" s="50">
        <f>H22</f>
        <v>113.26382</v>
      </c>
      <c r="I20" s="50">
        <f>I22+I23</f>
        <v>432.9757</v>
      </c>
      <c r="J20" s="43">
        <f>J22</f>
        <v>54.05671</v>
      </c>
      <c r="K20" s="153" t="s">
        <v>111</v>
      </c>
      <c r="L20" s="254"/>
    </row>
    <row r="21" spans="1:17" ht="30" customHeight="1">
      <c r="A21" s="61" t="s">
        <v>195</v>
      </c>
      <c r="B21" s="90" t="s">
        <v>196</v>
      </c>
      <c r="C21" s="9"/>
      <c r="D21" s="42"/>
      <c r="E21" s="50"/>
      <c r="F21" s="50"/>
      <c r="G21" s="50"/>
      <c r="H21" s="50"/>
      <c r="I21" s="50"/>
      <c r="J21" s="43"/>
      <c r="K21" s="153"/>
      <c r="L21" s="255"/>
      <c r="O21" s="77"/>
      <c r="Q21" s="77"/>
    </row>
    <row r="22" spans="1:12" ht="30" customHeight="1">
      <c r="A22" s="61"/>
      <c r="B22" s="90" t="s">
        <v>197</v>
      </c>
      <c r="C22" s="9"/>
      <c r="D22" s="42">
        <f>F22+I22+J22</f>
        <v>1137.93305</v>
      </c>
      <c r="E22" s="50"/>
      <c r="F22" s="50">
        <v>1029.67112</v>
      </c>
      <c r="G22" s="50">
        <v>916.4073</v>
      </c>
      <c r="H22" s="50">
        <v>113.26382</v>
      </c>
      <c r="I22" s="50">
        <v>54.20522</v>
      </c>
      <c r="J22" s="43">
        <v>54.05671</v>
      </c>
      <c r="K22" s="153"/>
      <c r="L22" s="255"/>
    </row>
    <row r="23" spans="1:12" ht="30" customHeight="1">
      <c r="A23" s="61"/>
      <c r="B23" s="90" t="s">
        <v>198</v>
      </c>
      <c r="C23" s="9"/>
      <c r="D23" s="42">
        <f>I23</f>
        <v>378.77048</v>
      </c>
      <c r="E23" s="50"/>
      <c r="F23" s="50"/>
      <c r="G23" s="50"/>
      <c r="H23" s="50"/>
      <c r="I23" s="50">
        <v>378.77048</v>
      </c>
      <c r="J23" s="17"/>
      <c r="K23" s="153"/>
      <c r="L23" s="255"/>
    </row>
    <row r="24" spans="1:12" ht="30" customHeight="1">
      <c r="A24" s="61" t="s">
        <v>51</v>
      </c>
      <c r="B24" s="90" t="s">
        <v>163</v>
      </c>
      <c r="C24" s="9"/>
      <c r="D24" s="42">
        <f>F24+I24+J24</f>
        <v>1846.9376</v>
      </c>
      <c r="E24" s="50"/>
      <c r="F24" s="50">
        <v>1185.4294</v>
      </c>
      <c r="G24" s="50">
        <v>1055.03217</v>
      </c>
      <c r="H24" s="50">
        <v>130.39723</v>
      </c>
      <c r="I24" s="51">
        <v>599.29488</v>
      </c>
      <c r="J24" s="43">
        <f>J26</f>
        <v>62.21332</v>
      </c>
      <c r="K24" s="254" t="s">
        <v>111</v>
      </c>
      <c r="L24" s="255"/>
    </row>
    <row r="25" spans="1:12" ht="30" customHeight="1">
      <c r="A25" s="61" t="s">
        <v>261</v>
      </c>
      <c r="B25" s="90" t="s">
        <v>196</v>
      </c>
      <c r="C25" s="9"/>
      <c r="D25" s="42"/>
      <c r="E25" s="50"/>
      <c r="F25" s="50"/>
      <c r="G25" s="50"/>
      <c r="H25" s="50"/>
      <c r="I25" s="51"/>
      <c r="J25" s="17"/>
      <c r="K25" s="256"/>
      <c r="L25" s="255"/>
    </row>
    <row r="26" spans="1:12" ht="30" customHeight="1">
      <c r="A26" s="61"/>
      <c r="B26" s="90" t="s">
        <v>197</v>
      </c>
      <c r="C26" s="9"/>
      <c r="D26" s="42">
        <f>F26+I26+J26</f>
        <v>1310.02698</v>
      </c>
      <c r="E26" s="50"/>
      <c r="F26" s="50">
        <v>1185.4294</v>
      </c>
      <c r="G26" s="50">
        <v>1055.03217</v>
      </c>
      <c r="H26" s="50">
        <v>130.39723</v>
      </c>
      <c r="I26" s="51">
        <v>62.38426</v>
      </c>
      <c r="J26" s="43">
        <v>62.21332</v>
      </c>
      <c r="K26" s="254" t="s">
        <v>111</v>
      </c>
      <c r="L26" s="255"/>
    </row>
    <row r="27" spans="1:12" ht="30" customHeight="1">
      <c r="A27" s="61"/>
      <c r="B27" s="93" t="s">
        <v>198</v>
      </c>
      <c r="C27" s="9"/>
      <c r="D27" s="42">
        <v>536.91062</v>
      </c>
      <c r="E27" s="50"/>
      <c r="F27" s="50">
        <v>0</v>
      </c>
      <c r="G27" s="50">
        <v>0</v>
      </c>
      <c r="H27" s="50">
        <v>0</v>
      </c>
      <c r="I27" s="51">
        <v>536.91062</v>
      </c>
      <c r="J27" s="17"/>
      <c r="K27" s="256"/>
      <c r="L27" s="255"/>
    </row>
    <row r="28" spans="1:12" ht="30" customHeight="1">
      <c r="A28" s="61" t="s">
        <v>112</v>
      </c>
      <c r="B28" s="93" t="s">
        <v>117</v>
      </c>
      <c r="C28" s="9"/>
      <c r="D28" s="42">
        <f>F28+I28</f>
        <v>209.03500000000003</v>
      </c>
      <c r="E28" s="50"/>
      <c r="F28" s="50">
        <v>0</v>
      </c>
      <c r="G28" s="50"/>
      <c r="H28" s="50"/>
      <c r="I28" s="51">
        <f>I30+I31</f>
        <v>209.03500000000003</v>
      </c>
      <c r="J28" s="17"/>
      <c r="K28" s="254" t="s">
        <v>213</v>
      </c>
      <c r="L28" s="255"/>
    </row>
    <row r="29" spans="1:12" ht="30" customHeight="1">
      <c r="A29" s="61" t="s">
        <v>262</v>
      </c>
      <c r="B29" s="93" t="s">
        <v>196</v>
      </c>
      <c r="C29" s="9"/>
      <c r="D29" s="50"/>
      <c r="E29" s="50"/>
      <c r="F29" s="50"/>
      <c r="G29" s="50"/>
      <c r="H29" s="50"/>
      <c r="I29" s="51"/>
      <c r="J29" s="17"/>
      <c r="K29" s="255"/>
      <c r="L29" s="255"/>
    </row>
    <row r="30" spans="1:12" ht="30" customHeight="1">
      <c r="A30" s="61"/>
      <c r="B30" s="93" t="s">
        <v>197</v>
      </c>
      <c r="C30" s="9"/>
      <c r="D30" s="50">
        <f>F30+I30</f>
        <v>72.831</v>
      </c>
      <c r="E30" s="50"/>
      <c r="F30" s="50">
        <f>F32+F33</f>
        <v>0</v>
      </c>
      <c r="G30" s="50"/>
      <c r="H30" s="50"/>
      <c r="I30" s="51">
        <v>72.831</v>
      </c>
      <c r="J30" s="17"/>
      <c r="K30" s="255"/>
      <c r="L30" s="255"/>
    </row>
    <row r="31" spans="1:12" ht="30" customHeight="1">
      <c r="A31" s="61"/>
      <c r="B31" s="93" t="s">
        <v>198</v>
      </c>
      <c r="C31" s="9"/>
      <c r="D31" s="50">
        <f>F31+I31</f>
        <v>136.204</v>
      </c>
      <c r="E31" s="50"/>
      <c r="F31" s="50">
        <f>F33+F34</f>
        <v>0</v>
      </c>
      <c r="G31" s="50"/>
      <c r="H31" s="50"/>
      <c r="I31" s="51">
        <v>136.204</v>
      </c>
      <c r="J31" s="17"/>
      <c r="K31" s="256"/>
      <c r="L31" s="255"/>
    </row>
    <row r="32" spans="1:12" ht="30" customHeight="1">
      <c r="A32" s="61" t="s">
        <v>113</v>
      </c>
      <c r="B32" s="93" t="s">
        <v>164</v>
      </c>
      <c r="C32" s="9"/>
      <c r="D32" s="42">
        <f>F32+I32</f>
        <v>0</v>
      </c>
      <c r="E32" s="50"/>
      <c r="F32" s="50">
        <v>0</v>
      </c>
      <c r="G32" s="50"/>
      <c r="H32" s="50"/>
      <c r="I32" s="51">
        <f>I34+I35</f>
        <v>0</v>
      </c>
      <c r="J32" s="17"/>
      <c r="K32" s="254" t="s">
        <v>213</v>
      </c>
      <c r="L32" s="255"/>
    </row>
    <row r="33" spans="1:12" ht="20.25" customHeight="1">
      <c r="A33" s="61" t="s">
        <v>199</v>
      </c>
      <c r="B33" s="93" t="s">
        <v>196</v>
      </c>
      <c r="C33" s="9"/>
      <c r="D33" s="50"/>
      <c r="E33" s="50"/>
      <c r="F33" s="50"/>
      <c r="G33" s="50"/>
      <c r="H33" s="50"/>
      <c r="I33" s="50"/>
      <c r="J33" s="17"/>
      <c r="K33" s="255"/>
      <c r="L33" s="255"/>
    </row>
    <row r="34" spans="1:12" ht="30" customHeight="1">
      <c r="A34" s="61"/>
      <c r="B34" s="93" t="s">
        <v>197</v>
      </c>
      <c r="C34" s="9"/>
      <c r="D34" s="50">
        <f>F34+I34</f>
        <v>0</v>
      </c>
      <c r="E34" s="50"/>
      <c r="F34" s="50">
        <f>F36+F37</f>
        <v>0</v>
      </c>
      <c r="G34" s="50"/>
      <c r="H34" s="50"/>
      <c r="I34" s="50">
        <v>0</v>
      </c>
      <c r="J34" s="17"/>
      <c r="K34" s="255"/>
      <c r="L34" s="255"/>
    </row>
    <row r="35" spans="1:12" ht="30" customHeight="1">
      <c r="A35" s="61"/>
      <c r="B35" s="93" t="s">
        <v>198</v>
      </c>
      <c r="C35" s="9"/>
      <c r="D35" s="50">
        <f>F35+I35</f>
        <v>0</v>
      </c>
      <c r="E35" s="50"/>
      <c r="F35" s="50">
        <f>F37+F38</f>
        <v>0</v>
      </c>
      <c r="G35" s="50"/>
      <c r="H35" s="50"/>
      <c r="I35" s="50">
        <v>0</v>
      </c>
      <c r="J35" s="17"/>
      <c r="K35" s="256"/>
      <c r="L35" s="255"/>
    </row>
    <row r="36" spans="1:12" ht="30" customHeight="1">
      <c r="A36" s="61" t="s">
        <v>114</v>
      </c>
      <c r="B36" s="93" t="s">
        <v>162</v>
      </c>
      <c r="C36" s="9"/>
      <c r="D36" s="42">
        <f>F36+I36</f>
        <v>0</v>
      </c>
      <c r="E36" s="50"/>
      <c r="F36" s="50">
        <v>0</v>
      </c>
      <c r="G36" s="50"/>
      <c r="H36" s="50"/>
      <c r="I36" s="51">
        <f>I38+I39</f>
        <v>0</v>
      </c>
      <c r="J36" s="17"/>
      <c r="K36" s="254" t="s">
        <v>213</v>
      </c>
      <c r="L36" s="255"/>
    </row>
    <row r="37" spans="1:12" ht="30" customHeight="1">
      <c r="A37" s="61" t="s">
        <v>214</v>
      </c>
      <c r="B37" s="93" t="s">
        <v>196</v>
      </c>
      <c r="C37" s="9"/>
      <c r="D37" s="50"/>
      <c r="E37" s="50"/>
      <c r="F37" s="50"/>
      <c r="G37" s="50"/>
      <c r="H37" s="50"/>
      <c r="I37" s="51"/>
      <c r="J37" s="17"/>
      <c r="K37" s="255"/>
      <c r="L37" s="255"/>
    </row>
    <row r="38" spans="1:12" ht="30" customHeight="1">
      <c r="A38" s="61"/>
      <c r="B38" s="93" t="s">
        <v>197</v>
      </c>
      <c r="C38" s="9"/>
      <c r="D38" s="50">
        <f>F38+I38</f>
        <v>0</v>
      </c>
      <c r="E38" s="50"/>
      <c r="F38" s="50">
        <v>0</v>
      </c>
      <c r="G38" s="50"/>
      <c r="H38" s="50"/>
      <c r="I38" s="51">
        <v>0</v>
      </c>
      <c r="J38" s="17"/>
      <c r="K38" s="255"/>
      <c r="L38" s="255"/>
    </row>
    <row r="39" spans="1:12" ht="30" customHeight="1">
      <c r="A39" s="61"/>
      <c r="B39" s="93" t="s">
        <v>198</v>
      </c>
      <c r="C39" s="9"/>
      <c r="D39" s="50">
        <f>F39+I39</f>
        <v>0</v>
      </c>
      <c r="E39" s="50"/>
      <c r="F39" s="50">
        <v>0</v>
      </c>
      <c r="G39" s="50"/>
      <c r="H39" s="50"/>
      <c r="I39" s="51">
        <v>0</v>
      </c>
      <c r="J39" s="17"/>
      <c r="K39" s="256"/>
      <c r="L39" s="255"/>
    </row>
    <row r="40" spans="1:12" ht="30" customHeight="1">
      <c r="A40" s="61" t="s">
        <v>115</v>
      </c>
      <c r="B40" s="93" t="s">
        <v>178</v>
      </c>
      <c r="C40" s="9"/>
      <c r="D40" s="42">
        <f>F40+I40</f>
        <v>0</v>
      </c>
      <c r="E40" s="50"/>
      <c r="F40" s="50">
        <v>0</v>
      </c>
      <c r="G40" s="50"/>
      <c r="H40" s="50"/>
      <c r="I40" s="51">
        <f>I42+I43</f>
        <v>0</v>
      </c>
      <c r="J40" s="17"/>
      <c r="K40" s="254" t="s">
        <v>213</v>
      </c>
      <c r="L40" s="255"/>
    </row>
    <row r="41" spans="1:12" ht="21.75" customHeight="1">
      <c r="A41" s="61" t="s">
        <v>215</v>
      </c>
      <c r="B41" s="93" t="s">
        <v>196</v>
      </c>
      <c r="C41" s="9"/>
      <c r="D41" s="50"/>
      <c r="E41" s="50"/>
      <c r="F41" s="50"/>
      <c r="G41" s="50"/>
      <c r="H41" s="50"/>
      <c r="I41" s="50"/>
      <c r="J41" s="17"/>
      <c r="K41" s="255"/>
      <c r="L41" s="255"/>
    </row>
    <row r="42" spans="1:12" ht="30" customHeight="1">
      <c r="A42" s="61"/>
      <c r="B42" s="93" t="s">
        <v>197</v>
      </c>
      <c r="C42" s="9"/>
      <c r="D42" s="50">
        <f>F42+I42</f>
        <v>0</v>
      </c>
      <c r="E42" s="50"/>
      <c r="F42" s="50">
        <v>0</v>
      </c>
      <c r="G42" s="50"/>
      <c r="H42" s="50"/>
      <c r="I42" s="50">
        <v>0</v>
      </c>
      <c r="J42" s="17"/>
      <c r="K42" s="255"/>
      <c r="L42" s="255"/>
    </row>
    <row r="43" spans="1:12" ht="30" customHeight="1">
      <c r="A43" s="61"/>
      <c r="B43" s="90" t="s">
        <v>198</v>
      </c>
      <c r="C43" s="9"/>
      <c r="D43" s="50">
        <f>F43+I43</f>
        <v>0</v>
      </c>
      <c r="E43" s="50"/>
      <c r="F43" s="50">
        <v>0</v>
      </c>
      <c r="G43" s="50"/>
      <c r="H43" s="50"/>
      <c r="I43" s="50">
        <v>0</v>
      </c>
      <c r="J43" s="17"/>
      <c r="K43" s="256"/>
      <c r="L43" s="255"/>
    </row>
    <row r="44" spans="1:12" ht="30" customHeight="1">
      <c r="A44" s="61" t="s">
        <v>263</v>
      </c>
      <c r="B44" s="93" t="s">
        <v>174</v>
      </c>
      <c r="C44" s="9"/>
      <c r="D44" s="42">
        <f>F44+I44</f>
        <v>0</v>
      </c>
      <c r="E44" s="50"/>
      <c r="F44" s="50">
        <v>0</v>
      </c>
      <c r="G44" s="50"/>
      <c r="H44" s="50"/>
      <c r="I44" s="51">
        <f>I46+I47</f>
        <v>0</v>
      </c>
      <c r="J44" s="17"/>
      <c r="K44" s="254" t="s">
        <v>213</v>
      </c>
      <c r="L44" s="255"/>
    </row>
    <row r="45" spans="1:12" ht="18.75" customHeight="1">
      <c r="A45" s="61" t="s">
        <v>264</v>
      </c>
      <c r="B45" s="90" t="s">
        <v>196</v>
      </c>
      <c r="C45" s="9"/>
      <c r="D45" s="50"/>
      <c r="E45" s="50"/>
      <c r="F45" s="50"/>
      <c r="G45" s="50"/>
      <c r="H45" s="50"/>
      <c r="I45" s="50"/>
      <c r="J45" s="17"/>
      <c r="K45" s="255"/>
      <c r="L45" s="255"/>
    </row>
    <row r="46" spans="1:12" ht="30" customHeight="1">
      <c r="A46" s="61"/>
      <c r="B46" s="90" t="s">
        <v>197</v>
      </c>
      <c r="C46" s="9"/>
      <c r="D46" s="50">
        <f>F46+I46</f>
        <v>0</v>
      </c>
      <c r="E46" s="50"/>
      <c r="F46" s="50">
        <v>0</v>
      </c>
      <c r="G46" s="50"/>
      <c r="H46" s="50"/>
      <c r="I46" s="50">
        <v>0</v>
      </c>
      <c r="J46" s="17"/>
      <c r="K46" s="255"/>
      <c r="L46" s="255"/>
    </row>
    <row r="47" spans="1:12" ht="30" customHeight="1">
      <c r="A47" s="61"/>
      <c r="B47" s="90" t="s">
        <v>198</v>
      </c>
      <c r="C47" s="9"/>
      <c r="D47" s="50">
        <f>F47+I47</f>
        <v>0</v>
      </c>
      <c r="E47" s="50"/>
      <c r="F47" s="50">
        <v>0</v>
      </c>
      <c r="G47" s="50"/>
      <c r="H47" s="50"/>
      <c r="I47" s="50">
        <v>0</v>
      </c>
      <c r="J47" s="17"/>
      <c r="K47" s="256"/>
      <c r="L47" s="255"/>
    </row>
    <row r="48" spans="1:12" ht="30" customHeight="1">
      <c r="A48" s="61" t="s">
        <v>265</v>
      </c>
      <c r="B48" s="90" t="s">
        <v>166</v>
      </c>
      <c r="C48" s="9"/>
      <c r="D48" s="42">
        <f>F48+I48+J48</f>
        <v>1534.68005</v>
      </c>
      <c r="E48" s="50"/>
      <c r="F48" s="50">
        <f>G48+H48</f>
        <v>918.83914</v>
      </c>
      <c r="G48" s="50">
        <f>G50</f>
        <v>817.76683</v>
      </c>
      <c r="H48" s="50">
        <f>H50</f>
        <v>101.07231</v>
      </c>
      <c r="I48" s="50">
        <f>I50+I51</f>
        <v>567.6186899999999</v>
      </c>
      <c r="J48" s="43">
        <f>J50</f>
        <v>48.22222</v>
      </c>
      <c r="K48" s="254" t="s">
        <v>111</v>
      </c>
      <c r="L48" s="255"/>
    </row>
    <row r="49" spans="1:12" ht="21.75" customHeight="1">
      <c r="A49" s="61" t="s">
        <v>266</v>
      </c>
      <c r="B49" s="90" t="s">
        <v>196</v>
      </c>
      <c r="C49" s="9"/>
      <c r="D49" s="42"/>
      <c r="E49" s="50"/>
      <c r="F49" s="50"/>
      <c r="G49" s="50"/>
      <c r="H49" s="50"/>
      <c r="I49" s="50"/>
      <c r="J49" s="43"/>
      <c r="K49" s="256"/>
      <c r="L49" s="255"/>
    </row>
    <row r="50" spans="1:12" ht="30" customHeight="1">
      <c r="A50" s="61"/>
      <c r="B50" s="90" t="s">
        <v>197</v>
      </c>
      <c r="C50" s="9"/>
      <c r="D50" s="42">
        <f>F50+I50+J50</f>
        <v>1015.41607</v>
      </c>
      <c r="E50" s="50"/>
      <c r="F50" s="50">
        <f>G50+H50</f>
        <v>918.83914</v>
      </c>
      <c r="G50" s="50">
        <v>817.76683</v>
      </c>
      <c r="H50" s="50">
        <v>101.07231</v>
      </c>
      <c r="I50" s="50">
        <v>48.35471</v>
      </c>
      <c r="J50" s="43">
        <v>48.22222</v>
      </c>
      <c r="K50" s="254" t="s">
        <v>111</v>
      </c>
      <c r="L50" s="255"/>
    </row>
    <row r="51" spans="1:12" ht="30" customHeight="1">
      <c r="A51" s="61"/>
      <c r="B51" s="90" t="s">
        <v>198</v>
      </c>
      <c r="C51" s="9"/>
      <c r="D51" s="42">
        <f>I51</f>
        <v>519.26398</v>
      </c>
      <c r="E51" s="50"/>
      <c r="F51" s="50"/>
      <c r="G51" s="50"/>
      <c r="H51" s="50"/>
      <c r="I51" s="50">
        <v>519.26398</v>
      </c>
      <c r="J51" s="43"/>
      <c r="K51" s="256"/>
      <c r="L51" s="255"/>
    </row>
    <row r="52" spans="1:12" ht="72" customHeight="1">
      <c r="A52" s="61" t="s">
        <v>209</v>
      </c>
      <c r="B52" s="90" t="s">
        <v>208</v>
      </c>
      <c r="C52" s="9"/>
      <c r="D52" s="42">
        <f>I52</f>
        <v>15.3</v>
      </c>
      <c r="E52" s="50"/>
      <c r="F52" s="50"/>
      <c r="G52" s="50"/>
      <c r="H52" s="50"/>
      <c r="I52" s="50">
        <v>15.3</v>
      </c>
      <c r="J52" s="17"/>
      <c r="K52" s="97" t="s">
        <v>111</v>
      </c>
      <c r="L52" s="256"/>
    </row>
    <row r="53" spans="1:13" ht="111.75" customHeight="1">
      <c r="A53" s="123" t="s">
        <v>16</v>
      </c>
      <c r="B53" s="124" t="s">
        <v>211</v>
      </c>
      <c r="C53" s="114">
        <v>2019</v>
      </c>
      <c r="D53" s="125">
        <f>D54+D55+D56+D57+D58+D59+D63</f>
        <v>3148.214</v>
      </c>
      <c r="E53" s="125">
        <f>E54+E55+E56+E57+E58</f>
        <v>0</v>
      </c>
      <c r="F53" s="125">
        <f>F54+F55+F56+F57+F58+F59+F63</f>
        <v>0</v>
      </c>
      <c r="G53" s="125">
        <f>G54+G55+G56+G57+G58+G59+G63</f>
        <v>0</v>
      </c>
      <c r="H53" s="125">
        <f>H54+H55+H56+H57+H58+H59+H63</f>
        <v>0</v>
      </c>
      <c r="I53" s="125">
        <f>I54+I55+I56+I57+I58+I59+I63</f>
        <v>3148.214</v>
      </c>
      <c r="J53" s="125">
        <f>J54+J55+J56+J57+J58+J59+J63</f>
        <v>0</v>
      </c>
      <c r="K53" s="126" t="s">
        <v>15</v>
      </c>
      <c r="L53" s="62" t="s">
        <v>267</v>
      </c>
      <c r="M53" s="79"/>
    </row>
    <row r="54" spans="1:12" ht="27" customHeight="1">
      <c r="A54" s="127" t="s">
        <v>116</v>
      </c>
      <c r="B54" s="128" t="s">
        <v>167</v>
      </c>
      <c r="C54" s="114"/>
      <c r="D54" s="117">
        <f aca="true" t="shared" si="0" ref="D54:D59">F54+I54</f>
        <v>0</v>
      </c>
      <c r="E54" s="117"/>
      <c r="F54" s="117">
        <f>G54+H54</f>
        <v>0</v>
      </c>
      <c r="G54" s="117">
        <v>0</v>
      </c>
      <c r="H54" s="117">
        <v>0</v>
      </c>
      <c r="I54" s="117">
        <v>0</v>
      </c>
      <c r="J54" s="117"/>
      <c r="K54" s="129"/>
      <c r="L54" s="254" t="s">
        <v>267</v>
      </c>
    </row>
    <row r="55" spans="1:12" ht="30" customHeight="1">
      <c r="A55" s="123" t="s">
        <v>169</v>
      </c>
      <c r="B55" s="128" t="s">
        <v>168</v>
      </c>
      <c r="C55" s="114"/>
      <c r="D55" s="117">
        <f t="shared" si="0"/>
        <v>0</v>
      </c>
      <c r="E55" s="117"/>
      <c r="F55" s="117">
        <f>G55+H55</f>
        <v>0</v>
      </c>
      <c r="G55" s="117">
        <v>0</v>
      </c>
      <c r="H55" s="117">
        <v>0</v>
      </c>
      <c r="I55" s="117">
        <v>0</v>
      </c>
      <c r="J55" s="117"/>
      <c r="K55" s="302" t="s">
        <v>15</v>
      </c>
      <c r="L55" s="255"/>
    </row>
    <row r="56" spans="1:12" ht="30" customHeight="1">
      <c r="A56" s="123" t="s">
        <v>170</v>
      </c>
      <c r="B56" s="128" t="s">
        <v>171</v>
      </c>
      <c r="C56" s="114"/>
      <c r="D56" s="117">
        <f t="shared" si="0"/>
        <v>0</v>
      </c>
      <c r="E56" s="117"/>
      <c r="F56" s="117">
        <f>G56+H56</f>
        <v>0</v>
      </c>
      <c r="G56" s="117">
        <v>0</v>
      </c>
      <c r="H56" s="117">
        <v>0</v>
      </c>
      <c r="I56" s="117">
        <v>0</v>
      </c>
      <c r="J56" s="117"/>
      <c r="K56" s="303"/>
      <c r="L56" s="255"/>
    </row>
    <row r="57" spans="1:12" ht="30" customHeight="1">
      <c r="A57" s="123" t="s">
        <v>172</v>
      </c>
      <c r="B57" s="128" t="s">
        <v>118</v>
      </c>
      <c r="C57" s="114"/>
      <c r="D57" s="117">
        <f t="shared" si="0"/>
        <v>0</v>
      </c>
      <c r="E57" s="117"/>
      <c r="F57" s="117">
        <f>G57+H57</f>
        <v>0</v>
      </c>
      <c r="G57" s="117">
        <v>0</v>
      </c>
      <c r="H57" s="117">
        <v>0</v>
      </c>
      <c r="I57" s="117">
        <v>0</v>
      </c>
      <c r="J57" s="117"/>
      <c r="K57" s="303"/>
      <c r="L57" s="255"/>
    </row>
    <row r="58" spans="1:12" ht="30" customHeight="1">
      <c r="A58" s="123" t="s">
        <v>173</v>
      </c>
      <c r="B58" s="128" t="s">
        <v>119</v>
      </c>
      <c r="C58" s="114"/>
      <c r="D58" s="117">
        <f t="shared" si="0"/>
        <v>0</v>
      </c>
      <c r="E58" s="117"/>
      <c r="F58" s="117">
        <f>G58+H58</f>
        <v>0</v>
      </c>
      <c r="G58" s="117">
        <v>0</v>
      </c>
      <c r="H58" s="117">
        <v>0</v>
      </c>
      <c r="I58" s="117">
        <v>0</v>
      </c>
      <c r="J58" s="117"/>
      <c r="K58" s="303"/>
      <c r="L58" s="255"/>
    </row>
    <row r="59" spans="1:12" ht="30" customHeight="1">
      <c r="A59" s="132" t="s">
        <v>306</v>
      </c>
      <c r="B59" s="133" t="s">
        <v>117</v>
      </c>
      <c r="C59" s="134"/>
      <c r="D59" s="135">
        <f t="shared" si="0"/>
        <v>2017.301</v>
      </c>
      <c r="E59" s="135"/>
      <c r="F59" s="135">
        <v>0</v>
      </c>
      <c r="G59" s="135"/>
      <c r="H59" s="135"/>
      <c r="I59" s="135">
        <f>I61+I62</f>
        <v>2017.301</v>
      </c>
      <c r="J59" s="136"/>
      <c r="K59" s="304" t="s">
        <v>213</v>
      </c>
      <c r="L59" s="255"/>
    </row>
    <row r="60" spans="1:12" ht="30" customHeight="1">
      <c r="A60" s="132" t="s">
        <v>307</v>
      </c>
      <c r="B60" s="133" t="s">
        <v>196</v>
      </c>
      <c r="C60" s="134"/>
      <c r="D60" s="135"/>
      <c r="E60" s="135"/>
      <c r="F60" s="135"/>
      <c r="G60" s="135"/>
      <c r="H60" s="135"/>
      <c r="I60" s="135"/>
      <c r="J60" s="136"/>
      <c r="K60" s="305"/>
      <c r="L60" s="255"/>
    </row>
    <row r="61" spans="1:12" ht="30" customHeight="1">
      <c r="A61" s="132"/>
      <c r="B61" s="133" t="s">
        <v>197</v>
      </c>
      <c r="C61" s="134"/>
      <c r="D61" s="135">
        <f>F61+I61</f>
        <v>1463.072</v>
      </c>
      <c r="E61" s="135"/>
      <c r="F61" s="135">
        <v>0</v>
      </c>
      <c r="G61" s="135"/>
      <c r="H61" s="135"/>
      <c r="I61" s="135">
        <v>1463.072</v>
      </c>
      <c r="J61" s="136"/>
      <c r="K61" s="305"/>
      <c r="L61" s="255"/>
    </row>
    <row r="62" spans="1:12" ht="30" customHeight="1">
      <c r="A62" s="132"/>
      <c r="B62" s="133" t="s">
        <v>198</v>
      </c>
      <c r="C62" s="134"/>
      <c r="D62" s="135">
        <f>F62+I62</f>
        <v>554.229</v>
      </c>
      <c r="E62" s="135"/>
      <c r="F62" s="135">
        <v>0</v>
      </c>
      <c r="G62" s="135"/>
      <c r="H62" s="135"/>
      <c r="I62" s="135">
        <v>554.229</v>
      </c>
      <c r="J62" s="136"/>
      <c r="K62" s="306"/>
      <c r="L62" s="255"/>
    </row>
    <row r="63" spans="1:12" ht="30" customHeight="1">
      <c r="A63" s="132" t="s">
        <v>308</v>
      </c>
      <c r="B63" s="133" t="s">
        <v>174</v>
      </c>
      <c r="C63" s="134"/>
      <c r="D63" s="135">
        <f>F63+I63</f>
        <v>1130.913</v>
      </c>
      <c r="E63" s="135"/>
      <c r="F63" s="135">
        <v>0</v>
      </c>
      <c r="G63" s="135"/>
      <c r="H63" s="135"/>
      <c r="I63" s="135">
        <f>I65+I66</f>
        <v>1130.913</v>
      </c>
      <c r="J63" s="136"/>
      <c r="K63" s="304" t="s">
        <v>213</v>
      </c>
      <c r="L63" s="255"/>
    </row>
    <row r="64" spans="1:12" ht="30" customHeight="1">
      <c r="A64" s="132" t="s">
        <v>309</v>
      </c>
      <c r="B64" s="133" t="s">
        <v>196</v>
      </c>
      <c r="C64" s="134"/>
      <c r="D64" s="135"/>
      <c r="E64" s="135"/>
      <c r="F64" s="135"/>
      <c r="G64" s="135"/>
      <c r="H64" s="135"/>
      <c r="I64" s="135"/>
      <c r="J64" s="136"/>
      <c r="K64" s="305"/>
      <c r="L64" s="255"/>
    </row>
    <row r="65" spans="1:12" ht="30" customHeight="1">
      <c r="A65" s="132"/>
      <c r="B65" s="133" t="s">
        <v>197</v>
      </c>
      <c r="C65" s="134"/>
      <c r="D65" s="135">
        <f>F65+I65</f>
        <v>943.068</v>
      </c>
      <c r="E65" s="135"/>
      <c r="F65" s="135">
        <v>0</v>
      </c>
      <c r="G65" s="135"/>
      <c r="H65" s="135"/>
      <c r="I65" s="135">
        <v>943.068</v>
      </c>
      <c r="J65" s="136"/>
      <c r="K65" s="305"/>
      <c r="L65" s="255"/>
    </row>
    <row r="66" spans="1:12" ht="30" customHeight="1">
      <c r="A66" s="132"/>
      <c r="B66" s="133" t="s">
        <v>198</v>
      </c>
      <c r="C66" s="134"/>
      <c r="D66" s="135">
        <f>F66+I66</f>
        <v>187.845</v>
      </c>
      <c r="E66" s="135"/>
      <c r="F66" s="135">
        <v>0</v>
      </c>
      <c r="G66" s="135"/>
      <c r="H66" s="135"/>
      <c r="I66" s="135">
        <v>187.845</v>
      </c>
      <c r="J66" s="136"/>
      <c r="K66" s="306"/>
      <c r="L66" s="255"/>
    </row>
    <row r="67" spans="1:12" ht="104.25" customHeight="1">
      <c r="A67" s="61" t="s">
        <v>19</v>
      </c>
      <c r="B67" s="94" t="s">
        <v>211</v>
      </c>
      <c r="C67" s="9">
        <v>2020</v>
      </c>
      <c r="D67" s="52">
        <f>D68+D70+D71+D72+D69</f>
        <v>3287.02799</v>
      </c>
      <c r="E67" s="52">
        <f>E68+E70+E71+E72</f>
        <v>0</v>
      </c>
      <c r="F67" s="52">
        <f>F68+F70+F71+F72+F69</f>
        <v>3122.67659</v>
      </c>
      <c r="G67" s="52">
        <f>G68+G70+G71+G72+G69</f>
        <v>2777.93309</v>
      </c>
      <c r="H67" s="52">
        <f>H68+H70+H71+H72+H69</f>
        <v>344.7435</v>
      </c>
      <c r="I67" s="52">
        <f>I68+I70+I71+I72+I69</f>
        <v>164.3514</v>
      </c>
      <c r="J67" s="52">
        <f>J68+J70+J71+J72+J69</f>
        <v>0</v>
      </c>
      <c r="K67" s="9"/>
      <c r="L67" s="255"/>
    </row>
    <row r="68" spans="1:12" ht="30" customHeight="1">
      <c r="A68" s="22" t="s">
        <v>120</v>
      </c>
      <c r="B68" s="90" t="s">
        <v>121</v>
      </c>
      <c r="C68" s="9"/>
      <c r="D68" s="50">
        <f>F68+I68</f>
        <v>835.86629</v>
      </c>
      <c r="E68" s="50"/>
      <c r="F68" s="50">
        <f>G68+H68</f>
        <v>794.07299</v>
      </c>
      <c r="G68" s="50">
        <v>706.40733</v>
      </c>
      <c r="H68" s="50">
        <v>87.66566</v>
      </c>
      <c r="I68" s="50">
        <v>41.7933</v>
      </c>
      <c r="J68" s="50"/>
      <c r="K68" s="9"/>
      <c r="L68" s="255"/>
    </row>
    <row r="69" spans="1:12" ht="30" customHeight="1">
      <c r="A69" s="22" t="s">
        <v>122</v>
      </c>
      <c r="B69" s="90" t="s">
        <v>175</v>
      </c>
      <c r="C69" s="9"/>
      <c r="D69" s="50">
        <f>F69+I69</f>
        <v>620.6722599999999</v>
      </c>
      <c r="E69" s="50"/>
      <c r="F69" s="50">
        <f>G69+H69</f>
        <v>589.63865</v>
      </c>
      <c r="G69" s="50">
        <v>524.54254</v>
      </c>
      <c r="H69" s="50">
        <v>65.09611</v>
      </c>
      <c r="I69" s="50">
        <v>31.03361</v>
      </c>
      <c r="J69" s="50"/>
      <c r="K69" s="9"/>
      <c r="L69" s="255"/>
    </row>
    <row r="70" spans="1:12" ht="30" customHeight="1">
      <c r="A70" s="22" t="s">
        <v>123</v>
      </c>
      <c r="B70" s="90" t="s">
        <v>176</v>
      </c>
      <c r="C70" s="9"/>
      <c r="D70" s="50">
        <f>F70+I70</f>
        <v>696.32924</v>
      </c>
      <c r="E70" s="50"/>
      <c r="F70" s="50">
        <f>G70+H70</f>
        <v>661.5127600000001</v>
      </c>
      <c r="G70" s="50">
        <v>588.48175</v>
      </c>
      <c r="H70" s="50">
        <v>73.03101</v>
      </c>
      <c r="I70" s="50">
        <v>34.81648</v>
      </c>
      <c r="J70" s="50"/>
      <c r="K70" s="9"/>
      <c r="L70" s="255"/>
    </row>
    <row r="71" spans="1:12" ht="30" customHeight="1">
      <c r="A71" s="22" t="s">
        <v>124</v>
      </c>
      <c r="B71" s="90" t="s">
        <v>177</v>
      </c>
      <c r="C71" s="9"/>
      <c r="D71" s="50">
        <f>F71+I71</f>
        <v>526.19804</v>
      </c>
      <c r="E71" s="50"/>
      <c r="F71" s="50">
        <f>G71+H71</f>
        <v>499.88814</v>
      </c>
      <c r="G71" s="50">
        <v>444.70049</v>
      </c>
      <c r="H71" s="50">
        <v>55.18765</v>
      </c>
      <c r="I71" s="50">
        <v>26.3099</v>
      </c>
      <c r="J71" s="50"/>
      <c r="K71" s="9"/>
      <c r="L71" s="255"/>
    </row>
    <row r="72" spans="1:12" ht="30" customHeight="1">
      <c r="A72" s="61" t="s">
        <v>268</v>
      </c>
      <c r="B72" s="90" t="s">
        <v>125</v>
      </c>
      <c r="C72" s="9"/>
      <c r="D72" s="50">
        <f>F72+I72</f>
        <v>607.9621599999999</v>
      </c>
      <c r="E72" s="50"/>
      <c r="F72" s="50">
        <f>G72+H72</f>
        <v>577.56405</v>
      </c>
      <c r="G72" s="50">
        <v>513.80098</v>
      </c>
      <c r="H72" s="50">
        <v>63.76307</v>
      </c>
      <c r="I72" s="50">
        <v>30.39811</v>
      </c>
      <c r="J72" s="50"/>
      <c r="K72" s="9"/>
      <c r="L72" s="255"/>
    </row>
    <row r="73" spans="1:12" ht="102" customHeight="1">
      <c r="A73" s="61" t="s">
        <v>20</v>
      </c>
      <c r="B73" s="94" t="s">
        <v>211</v>
      </c>
      <c r="C73" s="9">
        <v>2021</v>
      </c>
      <c r="D73" s="52">
        <f>I73</f>
        <v>200</v>
      </c>
      <c r="E73" s="52">
        <v>0</v>
      </c>
      <c r="F73" s="52">
        <v>0</v>
      </c>
      <c r="G73" s="52">
        <v>0</v>
      </c>
      <c r="H73" s="52">
        <v>0</v>
      </c>
      <c r="I73" s="52">
        <v>200</v>
      </c>
      <c r="J73" s="52">
        <v>0</v>
      </c>
      <c r="K73" s="26"/>
      <c r="L73" s="62" t="s">
        <v>301</v>
      </c>
    </row>
    <row r="74" spans="1:12" ht="102" customHeight="1">
      <c r="A74" s="61" t="s">
        <v>50</v>
      </c>
      <c r="B74" s="94" t="s">
        <v>211</v>
      </c>
      <c r="C74" s="9">
        <v>2022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26"/>
      <c r="L74" s="62" t="s">
        <v>302</v>
      </c>
    </row>
    <row r="75" spans="1:12" ht="24.75" customHeight="1">
      <c r="A75" s="318" t="s">
        <v>126</v>
      </c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</row>
    <row r="76" spans="1:12" ht="117.75" customHeight="1">
      <c r="A76" s="22" t="s">
        <v>269</v>
      </c>
      <c r="B76" s="90" t="s">
        <v>128</v>
      </c>
      <c r="C76" s="22">
        <v>2019</v>
      </c>
      <c r="D76" s="50">
        <v>0</v>
      </c>
      <c r="E76" s="50"/>
      <c r="F76" s="50"/>
      <c r="G76" s="50"/>
      <c r="H76" s="50"/>
      <c r="I76" s="50"/>
      <c r="J76" s="50"/>
      <c r="K76" s="9"/>
      <c r="L76" s="62" t="s">
        <v>270</v>
      </c>
    </row>
    <row r="77" spans="1:12" ht="36" customHeight="1">
      <c r="A77" s="22" t="s">
        <v>129</v>
      </c>
      <c r="B77" s="90" t="s">
        <v>130</v>
      </c>
      <c r="C77" s="22"/>
      <c r="D77" s="50"/>
      <c r="E77" s="50"/>
      <c r="F77" s="50"/>
      <c r="G77" s="50"/>
      <c r="H77" s="50"/>
      <c r="I77" s="50"/>
      <c r="J77" s="50"/>
      <c r="K77" s="9"/>
      <c r="L77" s="8"/>
    </row>
    <row r="78" spans="1:12" ht="135" customHeight="1">
      <c r="A78" s="22" t="s">
        <v>127</v>
      </c>
      <c r="B78" s="90" t="s">
        <v>131</v>
      </c>
      <c r="C78" s="22">
        <v>2020</v>
      </c>
      <c r="D78" s="50">
        <v>0</v>
      </c>
      <c r="E78" s="50"/>
      <c r="F78" s="50"/>
      <c r="G78" s="50"/>
      <c r="H78" s="50"/>
      <c r="I78" s="50"/>
      <c r="J78" s="50"/>
      <c r="K78" s="9"/>
      <c r="L78" s="62" t="s">
        <v>270</v>
      </c>
    </row>
    <row r="79" spans="1:12" ht="31.5" customHeight="1">
      <c r="A79" s="22" t="s">
        <v>129</v>
      </c>
      <c r="B79" s="90" t="s">
        <v>132</v>
      </c>
      <c r="C79" s="22"/>
      <c r="D79" s="50">
        <v>0</v>
      </c>
      <c r="E79" s="50"/>
      <c r="F79" s="50"/>
      <c r="G79" s="50"/>
      <c r="H79" s="50"/>
      <c r="I79" s="50"/>
      <c r="J79" s="50"/>
      <c r="K79" s="9"/>
      <c r="L79" s="8"/>
    </row>
    <row r="80" spans="1:12" ht="24.75" customHeight="1">
      <c r="A80" s="295"/>
      <c r="B80" s="315" t="s">
        <v>11</v>
      </c>
      <c r="C80" s="316" t="s">
        <v>57</v>
      </c>
      <c r="D80" s="52">
        <f>F80+I80+J80</f>
        <v>4913.62118</v>
      </c>
      <c r="E80" s="52">
        <v>0</v>
      </c>
      <c r="F80" s="52">
        <f>F20+F24+F52+F48</f>
        <v>3133.93966</v>
      </c>
      <c r="G80" s="52">
        <f>G20+G24+G52+G48</f>
        <v>2789.2063</v>
      </c>
      <c r="H80" s="52">
        <f>H20+H24+H52+H48</f>
        <v>344.73336</v>
      </c>
      <c r="I80" s="52">
        <f>I20+I24+I52+I48</f>
        <v>1615.1892699999999</v>
      </c>
      <c r="J80" s="52">
        <f>J17</f>
        <v>164.49225</v>
      </c>
      <c r="K80" s="62" t="s">
        <v>15</v>
      </c>
      <c r="L80" s="153"/>
    </row>
    <row r="81" spans="1:12" ht="24.75" customHeight="1">
      <c r="A81" s="295"/>
      <c r="B81" s="315"/>
      <c r="C81" s="317"/>
      <c r="D81" s="52">
        <f>I81</f>
        <v>209.03500000000003</v>
      </c>
      <c r="E81" s="52">
        <v>0</v>
      </c>
      <c r="F81" s="52">
        <v>0</v>
      </c>
      <c r="G81" s="52">
        <v>0</v>
      </c>
      <c r="H81" s="52">
        <v>0</v>
      </c>
      <c r="I81" s="52">
        <f>I28+I32+I36+I40+I44</f>
        <v>209.03500000000003</v>
      </c>
      <c r="J81" s="52">
        <v>0</v>
      </c>
      <c r="K81" s="62" t="s">
        <v>213</v>
      </c>
      <c r="L81" s="153"/>
    </row>
    <row r="82" spans="1:12" ht="24.75" customHeight="1">
      <c r="A82" s="295"/>
      <c r="B82" s="315"/>
      <c r="C82" s="80" t="s">
        <v>71</v>
      </c>
      <c r="D82" s="52">
        <f>D80+D81</f>
        <v>5122.65618</v>
      </c>
      <c r="E82" s="52">
        <f>E80</f>
        <v>0</v>
      </c>
      <c r="F82" s="52">
        <f>F80</f>
        <v>3133.93966</v>
      </c>
      <c r="G82" s="52">
        <f>G80</f>
        <v>2789.2063</v>
      </c>
      <c r="H82" s="52">
        <f>H80</f>
        <v>344.73336</v>
      </c>
      <c r="I82" s="52">
        <f>I80+I81</f>
        <v>1824.22427</v>
      </c>
      <c r="J82" s="52">
        <f>J80+J81</f>
        <v>164.49225</v>
      </c>
      <c r="K82" s="78"/>
      <c r="L82" s="153"/>
    </row>
    <row r="83" spans="1:12" ht="24.75" customHeight="1">
      <c r="A83" s="295"/>
      <c r="B83" s="315"/>
      <c r="C83" s="120" t="s">
        <v>58</v>
      </c>
      <c r="D83" s="125">
        <f>F83+I83</f>
        <v>3148.214</v>
      </c>
      <c r="E83" s="125">
        <v>0</v>
      </c>
      <c r="F83" s="125">
        <f>G83+H83</f>
        <v>0</v>
      </c>
      <c r="G83" s="125">
        <f>G53</f>
        <v>0</v>
      </c>
      <c r="H83" s="125">
        <f>H53</f>
        <v>0</v>
      </c>
      <c r="I83" s="125">
        <f>I53</f>
        <v>3148.214</v>
      </c>
      <c r="J83" s="125">
        <v>0</v>
      </c>
      <c r="K83" s="62"/>
      <c r="L83" s="153"/>
    </row>
    <row r="84" spans="1:12" ht="24.75" customHeight="1">
      <c r="A84" s="295"/>
      <c r="B84" s="315"/>
      <c r="C84" s="26" t="s">
        <v>146</v>
      </c>
      <c r="D84" s="52">
        <f>F84+I84</f>
        <v>3287.02799</v>
      </c>
      <c r="E84" s="52">
        <v>0</v>
      </c>
      <c r="F84" s="52">
        <f>G84+H84</f>
        <v>3122.67659</v>
      </c>
      <c r="G84" s="52">
        <f>G67</f>
        <v>2777.93309</v>
      </c>
      <c r="H84" s="52">
        <f>H67</f>
        <v>344.7435</v>
      </c>
      <c r="I84" s="52">
        <f>I67</f>
        <v>164.3514</v>
      </c>
      <c r="J84" s="52">
        <v>0</v>
      </c>
      <c r="K84" s="62"/>
      <c r="L84" s="153"/>
    </row>
    <row r="85" spans="1:12" ht="24.75" customHeight="1">
      <c r="A85" s="295"/>
      <c r="B85" s="315"/>
      <c r="C85" s="26" t="s">
        <v>160</v>
      </c>
      <c r="D85" s="52">
        <f>I85</f>
        <v>200</v>
      </c>
      <c r="E85" s="52">
        <v>0</v>
      </c>
      <c r="F85" s="52">
        <v>0</v>
      </c>
      <c r="G85" s="52">
        <v>0</v>
      </c>
      <c r="H85" s="52">
        <v>0</v>
      </c>
      <c r="I85" s="52">
        <f>I73</f>
        <v>200</v>
      </c>
      <c r="J85" s="52">
        <v>0</v>
      </c>
      <c r="K85" s="62"/>
      <c r="L85" s="153"/>
    </row>
    <row r="86" spans="1:12" ht="24.75" customHeight="1">
      <c r="A86" s="295"/>
      <c r="B86" s="315"/>
      <c r="C86" s="26" t="s">
        <v>161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62"/>
      <c r="L86" s="153"/>
    </row>
    <row r="87" spans="1:12" ht="24.75" customHeight="1">
      <c r="A87" s="295"/>
      <c r="B87" s="315"/>
      <c r="C87" s="26" t="s">
        <v>179</v>
      </c>
      <c r="D87" s="52">
        <f>SUM(D82:D86)</f>
        <v>11757.89817</v>
      </c>
      <c r="E87" s="52">
        <v>0</v>
      </c>
      <c r="F87" s="52">
        <f>SUM(F82:F86)</f>
        <v>6256.61625</v>
      </c>
      <c r="G87" s="52">
        <f>SUM(G82:G86)</f>
        <v>5567.13939</v>
      </c>
      <c r="H87" s="52">
        <f>SUM(H82:H86)</f>
        <v>689.47686</v>
      </c>
      <c r="I87" s="52">
        <f>SUM(I82:I86)</f>
        <v>5336.78967</v>
      </c>
      <c r="J87" s="52">
        <f>J82+J83+J84+J85+J86</f>
        <v>164.49225</v>
      </c>
      <c r="K87" s="62"/>
      <c r="L87" s="153"/>
    </row>
    <row r="88" ht="21" customHeight="1"/>
    <row r="89" spans="1:12" ht="15">
      <c r="A89" s="25"/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</row>
    <row r="90" spans="1:12" ht="20.25" customHeight="1">
      <c r="A90" s="25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ht="15">
      <c r="A91" s="25"/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</row>
    <row r="92" spans="1:12" ht="19.5" customHeight="1">
      <c r="A92" s="25"/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</row>
    <row r="93" spans="1:12" ht="15">
      <c r="A93" s="25"/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</row>
    <row r="94" spans="1:12" ht="19.5" customHeight="1">
      <c r="A94" s="25"/>
      <c r="B94" s="21"/>
      <c r="C94" s="21"/>
      <c r="D94" s="23"/>
      <c r="E94" s="23"/>
      <c r="F94" s="23"/>
      <c r="G94" s="23"/>
      <c r="H94" s="23"/>
      <c r="I94" s="23"/>
      <c r="J94" s="23"/>
      <c r="K94" s="21"/>
      <c r="L94" s="21"/>
    </row>
    <row r="95" spans="1:12" ht="15">
      <c r="A95" s="25"/>
      <c r="B95" s="319"/>
      <c r="C95" s="319"/>
      <c r="D95" s="319"/>
      <c r="E95" s="319"/>
      <c r="F95" s="319"/>
      <c r="G95" s="319"/>
      <c r="H95" s="319"/>
      <c r="I95" s="319"/>
      <c r="J95" s="319"/>
      <c r="K95" s="319"/>
      <c r="L95" s="319"/>
    </row>
    <row r="96" spans="1:12" ht="21.75" customHeight="1">
      <c r="A96" s="25"/>
      <c r="B96" s="95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5">
      <c r="A97" s="25"/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</row>
  </sheetData>
  <mergeCells count="61">
    <mergeCell ref="A2:L2"/>
    <mergeCell ref="K24:K25"/>
    <mergeCell ref="K26:K27"/>
    <mergeCell ref="K48:K49"/>
    <mergeCell ref="K20:K23"/>
    <mergeCell ref="K28:K31"/>
    <mergeCell ref="K32:K35"/>
    <mergeCell ref="K36:K39"/>
    <mergeCell ref="K40:K43"/>
    <mergeCell ref="B14:L14"/>
    <mergeCell ref="B95:L95"/>
    <mergeCell ref="B97:L97"/>
    <mergeCell ref="B89:L89"/>
    <mergeCell ref="B91:L91"/>
    <mergeCell ref="B92:L92"/>
    <mergeCell ref="B93:L93"/>
    <mergeCell ref="A80:A87"/>
    <mergeCell ref="B80:B87"/>
    <mergeCell ref="C80:C81"/>
    <mergeCell ref="K50:K51"/>
    <mergeCell ref="A75:L75"/>
    <mergeCell ref="L80:L87"/>
    <mergeCell ref="A15:L15"/>
    <mergeCell ref="A17:A19"/>
    <mergeCell ref="B17:B19"/>
    <mergeCell ref="C17:C19"/>
    <mergeCell ref="D17:D19"/>
    <mergeCell ref="E17:E19"/>
    <mergeCell ref="F17:F19"/>
    <mergeCell ref="G17:G19"/>
    <mergeCell ref="A16:L16"/>
    <mergeCell ref="I17:I19"/>
    <mergeCell ref="L8:L12"/>
    <mergeCell ref="E9:E12"/>
    <mergeCell ref="F9:I9"/>
    <mergeCell ref="F10:H10"/>
    <mergeCell ref="I10:I12"/>
    <mergeCell ref="F11:F12"/>
    <mergeCell ref="G11:H11"/>
    <mergeCell ref="E8:I8"/>
    <mergeCell ref="J8:J12"/>
    <mergeCell ref="K8:K12"/>
    <mergeCell ref="I5:L5"/>
    <mergeCell ref="J6:L6"/>
    <mergeCell ref="A7:L7"/>
    <mergeCell ref="I4:L4"/>
    <mergeCell ref="A8:A12"/>
    <mergeCell ref="B8:B12"/>
    <mergeCell ref="C8:C12"/>
    <mergeCell ref="D8:D12"/>
    <mergeCell ref="J17:J19"/>
    <mergeCell ref="K17:K19"/>
    <mergeCell ref="L17:L19"/>
    <mergeCell ref="H17:H19"/>
    <mergeCell ref="K44:K47"/>
    <mergeCell ref="L20:L27"/>
    <mergeCell ref="L28:L52"/>
    <mergeCell ref="L54:L72"/>
    <mergeCell ref="K55:K58"/>
    <mergeCell ref="K59:K62"/>
    <mergeCell ref="K63:K66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8" r:id="rId1"/>
  <rowBreaks count="6" manualBreakCount="6">
    <brk id="25" max="11" man="1"/>
    <brk id="49" max="11" man="1"/>
    <brk id="66" max="11" man="1"/>
    <brk id="115" max="11" man="1"/>
    <brk id="131" max="11" man="1"/>
    <brk id="1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SheetLayoutView="100" workbookViewId="0" topLeftCell="A1">
      <selection activeCell="A4" sqref="A4:J4"/>
    </sheetView>
  </sheetViews>
  <sheetFormatPr defaultColWidth="9.140625" defaultRowHeight="12.75"/>
  <cols>
    <col min="1" max="1" width="7.00390625" style="0" customWidth="1"/>
    <col min="2" max="2" width="27.421875" style="0" customWidth="1"/>
    <col min="3" max="3" width="13.00390625" style="0" customWidth="1"/>
    <col min="4" max="4" width="15.421875" style="0" customWidth="1"/>
    <col min="5" max="5" width="12.140625" style="0" customWidth="1"/>
    <col min="6" max="6" width="14.7109375" style="0" customWidth="1"/>
    <col min="7" max="8" width="14.28125" style="0" customWidth="1"/>
    <col min="9" max="9" width="14.421875" style="0" customWidth="1"/>
    <col min="10" max="10" width="27.00390625" style="0" customWidth="1"/>
  </cols>
  <sheetData>
    <row r="1" spans="1:10" ht="30.75" customHeight="1">
      <c r="A1" s="311" t="s">
        <v>351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20.25" customHeight="1">
      <c r="A2" s="180" t="s">
        <v>159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5">
      <c r="A3" s="15" t="s">
        <v>49</v>
      </c>
      <c r="H3" s="180" t="s">
        <v>352</v>
      </c>
      <c r="I3" s="180"/>
      <c r="J3" s="180"/>
    </row>
    <row r="4" spans="1:13" ht="57" customHeight="1">
      <c r="A4" s="226" t="s">
        <v>281</v>
      </c>
      <c r="B4" s="226"/>
      <c r="C4" s="226"/>
      <c r="D4" s="226"/>
      <c r="E4" s="226"/>
      <c r="F4" s="226"/>
      <c r="G4" s="226"/>
      <c r="H4" s="226"/>
      <c r="I4" s="226"/>
      <c r="J4" s="226"/>
      <c r="K4" s="54"/>
      <c r="L4" s="54"/>
      <c r="M4" s="54"/>
    </row>
    <row r="5" ht="15">
      <c r="A5" s="16"/>
    </row>
    <row r="6" spans="1:10" ht="12.75">
      <c r="A6" s="248" t="s">
        <v>0</v>
      </c>
      <c r="B6" s="248" t="s">
        <v>45</v>
      </c>
      <c r="C6" s="248" t="s">
        <v>22</v>
      </c>
      <c r="D6" s="248" t="s">
        <v>46</v>
      </c>
      <c r="E6" s="248" t="s">
        <v>3</v>
      </c>
      <c r="F6" s="248"/>
      <c r="G6" s="248"/>
      <c r="H6" s="248" t="s">
        <v>24</v>
      </c>
      <c r="I6" s="248" t="s">
        <v>47</v>
      </c>
      <c r="J6" s="153" t="s">
        <v>38</v>
      </c>
    </row>
    <row r="7" spans="1:10" ht="26.25" customHeight="1">
      <c r="A7" s="248"/>
      <c r="B7" s="248"/>
      <c r="C7" s="248"/>
      <c r="D7" s="248"/>
      <c r="E7" s="248" t="s">
        <v>4</v>
      </c>
      <c r="F7" s="248" t="s">
        <v>27</v>
      </c>
      <c r="G7" s="248"/>
      <c r="H7" s="248"/>
      <c r="I7" s="248"/>
      <c r="J7" s="153"/>
    </row>
    <row r="8" spans="1:10" ht="39">
      <c r="A8" s="248"/>
      <c r="B8" s="248"/>
      <c r="C8" s="248"/>
      <c r="D8" s="248"/>
      <c r="E8" s="248"/>
      <c r="F8" s="8" t="s">
        <v>28</v>
      </c>
      <c r="G8" s="8" t="s">
        <v>7</v>
      </c>
      <c r="H8" s="248"/>
      <c r="I8" s="248"/>
      <c r="J8" s="153"/>
    </row>
    <row r="9" spans="1:10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9">
        <v>10</v>
      </c>
    </row>
    <row r="10" spans="1:10" ht="19.5" customHeight="1">
      <c r="A10" s="34">
        <v>1</v>
      </c>
      <c r="B10" s="320" t="s">
        <v>271</v>
      </c>
      <c r="C10" s="320"/>
      <c r="D10" s="320"/>
      <c r="E10" s="320"/>
      <c r="F10" s="320"/>
      <c r="G10" s="320"/>
      <c r="H10" s="320"/>
      <c r="I10" s="320"/>
      <c r="J10" s="320"/>
    </row>
    <row r="11" spans="1:10" ht="28.5" customHeight="1">
      <c r="A11" s="196" t="s">
        <v>342</v>
      </c>
      <c r="B11" s="196"/>
      <c r="C11" s="196"/>
      <c r="D11" s="196"/>
      <c r="E11" s="196"/>
      <c r="F11" s="196"/>
      <c r="G11" s="196"/>
      <c r="H11" s="196"/>
      <c r="I11" s="196"/>
      <c r="J11" s="196"/>
    </row>
    <row r="12" spans="1:10" ht="27.75" customHeight="1">
      <c r="A12" s="196" t="s">
        <v>343</v>
      </c>
      <c r="B12" s="196"/>
      <c r="C12" s="196"/>
      <c r="D12" s="196"/>
      <c r="E12" s="196"/>
      <c r="F12" s="196"/>
      <c r="G12" s="196"/>
      <c r="H12" s="196"/>
      <c r="I12" s="196"/>
      <c r="J12" s="196"/>
    </row>
    <row r="13" spans="1:10" ht="19.5" customHeight="1">
      <c r="A13" s="321" t="s">
        <v>12</v>
      </c>
      <c r="B13" s="254" t="s">
        <v>272</v>
      </c>
      <c r="C13" s="9" t="s">
        <v>56</v>
      </c>
      <c r="D13" s="50">
        <f>G13</f>
        <v>5.99712</v>
      </c>
      <c r="E13" s="50">
        <v>0</v>
      </c>
      <c r="F13" s="50">
        <v>0</v>
      </c>
      <c r="G13" s="50">
        <v>5.99712</v>
      </c>
      <c r="H13" s="43">
        <v>0</v>
      </c>
      <c r="I13" s="254" t="s">
        <v>273</v>
      </c>
      <c r="J13" s="254" t="s">
        <v>274</v>
      </c>
    </row>
    <row r="14" spans="1:10" ht="19.5" customHeight="1">
      <c r="A14" s="322"/>
      <c r="B14" s="255"/>
      <c r="C14" s="9" t="s">
        <v>57</v>
      </c>
      <c r="D14" s="50">
        <v>0</v>
      </c>
      <c r="E14" s="50">
        <v>0</v>
      </c>
      <c r="F14" s="50">
        <v>0</v>
      </c>
      <c r="G14" s="50">
        <v>0</v>
      </c>
      <c r="H14" s="43">
        <v>0</v>
      </c>
      <c r="I14" s="255"/>
      <c r="J14" s="255"/>
    </row>
    <row r="15" spans="1:10" ht="19.5" customHeight="1">
      <c r="A15" s="322"/>
      <c r="B15" s="255"/>
      <c r="C15" s="114" t="s">
        <v>58</v>
      </c>
      <c r="D15" s="117">
        <f>G15</f>
        <v>20</v>
      </c>
      <c r="E15" s="117">
        <v>0</v>
      </c>
      <c r="F15" s="117">
        <v>0</v>
      </c>
      <c r="G15" s="117">
        <v>20</v>
      </c>
      <c r="H15" s="118">
        <v>0</v>
      </c>
      <c r="I15" s="255"/>
      <c r="J15" s="255"/>
    </row>
    <row r="16" spans="1:10" ht="19.5" customHeight="1">
      <c r="A16" s="322"/>
      <c r="B16" s="255"/>
      <c r="C16" s="9" t="s">
        <v>146</v>
      </c>
      <c r="D16" s="50">
        <v>20</v>
      </c>
      <c r="E16" s="50">
        <v>0</v>
      </c>
      <c r="F16" s="50">
        <v>0</v>
      </c>
      <c r="G16" s="50">
        <v>20</v>
      </c>
      <c r="H16" s="43">
        <v>0</v>
      </c>
      <c r="I16" s="255"/>
      <c r="J16" s="255"/>
    </row>
    <row r="17" spans="1:10" ht="19.5" customHeight="1">
      <c r="A17" s="323"/>
      <c r="B17" s="256"/>
      <c r="C17" s="9" t="s">
        <v>160</v>
      </c>
      <c r="D17" s="50">
        <v>20</v>
      </c>
      <c r="E17" s="50">
        <v>0</v>
      </c>
      <c r="F17" s="50">
        <v>0</v>
      </c>
      <c r="G17" s="50">
        <v>20</v>
      </c>
      <c r="H17" s="43">
        <v>0</v>
      </c>
      <c r="I17" s="256"/>
      <c r="J17" s="256"/>
    </row>
    <row r="18" spans="1:10" ht="19.5" customHeight="1">
      <c r="A18" s="172" t="s">
        <v>16</v>
      </c>
      <c r="B18" s="324" t="s">
        <v>277</v>
      </c>
      <c r="C18" s="9" t="s">
        <v>56</v>
      </c>
      <c r="D18" s="42">
        <f aca="true" t="shared" si="0" ref="D18:D28">G18</f>
        <v>2840.72484</v>
      </c>
      <c r="E18" s="42">
        <v>0</v>
      </c>
      <c r="F18" s="42">
        <v>0</v>
      </c>
      <c r="G18" s="42">
        <v>2840.72484</v>
      </c>
      <c r="H18" s="43">
        <v>0</v>
      </c>
      <c r="I18" s="254" t="s">
        <v>18</v>
      </c>
      <c r="J18" s="254" t="s">
        <v>278</v>
      </c>
    </row>
    <row r="19" spans="1:10" ht="19.5" customHeight="1">
      <c r="A19" s="173"/>
      <c r="B19" s="325"/>
      <c r="C19" s="9" t="s">
        <v>57</v>
      </c>
      <c r="D19" s="42">
        <f t="shared" si="0"/>
        <v>2959.38196</v>
      </c>
      <c r="E19" s="42">
        <v>0</v>
      </c>
      <c r="F19" s="42">
        <v>0</v>
      </c>
      <c r="G19" s="42">
        <v>2959.38196</v>
      </c>
      <c r="H19" s="43">
        <v>0</v>
      </c>
      <c r="I19" s="255"/>
      <c r="J19" s="255"/>
    </row>
    <row r="20" spans="1:10" ht="19.5" customHeight="1">
      <c r="A20" s="173"/>
      <c r="B20" s="325"/>
      <c r="C20" s="114" t="s">
        <v>58</v>
      </c>
      <c r="D20" s="117">
        <f>G20</f>
        <v>2200</v>
      </c>
      <c r="E20" s="117">
        <v>0</v>
      </c>
      <c r="F20" s="117">
        <v>0</v>
      </c>
      <c r="G20" s="117">
        <v>2200</v>
      </c>
      <c r="H20" s="118">
        <v>0</v>
      </c>
      <c r="I20" s="255"/>
      <c r="J20" s="255"/>
    </row>
    <row r="21" spans="1:10" ht="19.5" customHeight="1">
      <c r="A21" s="173"/>
      <c r="B21" s="325"/>
      <c r="C21" s="9" t="s">
        <v>146</v>
      </c>
      <c r="D21" s="42">
        <f>G21</f>
        <v>3891.438</v>
      </c>
      <c r="E21" s="42">
        <v>0</v>
      </c>
      <c r="F21" s="42">
        <v>0</v>
      </c>
      <c r="G21" s="42">
        <v>3891.438</v>
      </c>
      <c r="H21" s="96">
        <v>0</v>
      </c>
      <c r="I21" s="255"/>
      <c r="J21" s="255"/>
    </row>
    <row r="22" spans="1:10" ht="19.5" customHeight="1">
      <c r="A22" s="161"/>
      <c r="B22" s="326"/>
      <c r="C22" s="9" t="s">
        <v>160</v>
      </c>
      <c r="D22" s="42">
        <f>G22</f>
        <v>3891.438</v>
      </c>
      <c r="E22" s="42">
        <v>0</v>
      </c>
      <c r="F22" s="42">
        <v>0</v>
      </c>
      <c r="G22" s="42">
        <v>3891.438</v>
      </c>
      <c r="H22" s="96">
        <v>0</v>
      </c>
      <c r="I22" s="256"/>
      <c r="J22" s="256"/>
    </row>
    <row r="23" spans="1:10" ht="19.5" customHeight="1">
      <c r="A23" s="172" t="s">
        <v>19</v>
      </c>
      <c r="B23" s="202" t="s">
        <v>282</v>
      </c>
      <c r="C23" s="9" t="s">
        <v>56</v>
      </c>
      <c r="D23" s="42">
        <f t="shared" si="0"/>
        <v>506.2011</v>
      </c>
      <c r="E23" s="42">
        <v>0</v>
      </c>
      <c r="F23" s="42">
        <v>0</v>
      </c>
      <c r="G23" s="42">
        <v>506.2011</v>
      </c>
      <c r="H23" s="50">
        <v>0</v>
      </c>
      <c r="I23" s="254" t="s">
        <v>18</v>
      </c>
      <c r="J23" s="183" t="s">
        <v>279</v>
      </c>
    </row>
    <row r="24" spans="1:10" ht="19.5" customHeight="1">
      <c r="A24" s="173"/>
      <c r="B24" s="203"/>
      <c r="C24" s="9" t="s">
        <v>57</v>
      </c>
      <c r="D24" s="42">
        <f>G24</f>
        <v>457.97888</v>
      </c>
      <c r="E24" s="42">
        <v>0</v>
      </c>
      <c r="F24" s="42">
        <v>0</v>
      </c>
      <c r="G24" s="42">
        <v>457.97888</v>
      </c>
      <c r="H24" s="50">
        <v>0</v>
      </c>
      <c r="I24" s="255"/>
      <c r="J24" s="184"/>
    </row>
    <row r="25" spans="1:10" ht="19.5" customHeight="1">
      <c r="A25" s="173"/>
      <c r="B25" s="203"/>
      <c r="C25" s="114" t="s">
        <v>58</v>
      </c>
      <c r="D25" s="117">
        <f t="shared" si="0"/>
        <v>287.378</v>
      </c>
      <c r="E25" s="117">
        <v>0</v>
      </c>
      <c r="F25" s="117">
        <v>0</v>
      </c>
      <c r="G25" s="117">
        <v>287.378</v>
      </c>
      <c r="H25" s="117">
        <v>0</v>
      </c>
      <c r="I25" s="255"/>
      <c r="J25" s="184"/>
    </row>
    <row r="26" spans="1:10" ht="19.5" customHeight="1">
      <c r="A26" s="173"/>
      <c r="B26" s="203"/>
      <c r="C26" s="9" t="s">
        <v>146</v>
      </c>
      <c r="D26" s="42">
        <f t="shared" si="0"/>
        <v>574.756</v>
      </c>
      <c r="E26" s="42">
        <v>0</v>
      </c>
      <c r="F26" s="42">
        <v>0</v>
      </c>
      <c r="G26" s="42">
        <v>574.756</v>
      </c>
      <c r="H26" s="50">
        <v>0</v>
      </c>
      <c r="I26" s="255"/>
      <c r="J26" s="184"/>
    </row>
    <row r="27" spans="1:10" ht="19.5" customHeight="1">
      <c r="A27" s="161"/>
      <c r="B27" s="204"/>
      <c r="C27" s="9" t="s">
        <v>160</v>
      </c>
      <c r="D27" s="42">
        <f t="shared" si="0"/>
        <v>574.756</v>
      </c>
      <c r="E27" s="42">
        <v>0</v>
      </c>
      <c r="F27" s="42">
        <v>0</v>
      </c>
      <c r="G27" s="42">
        <v>574.756</v>
      </c>
      <c r="H27" s="50">
        <v>0</v>
      </c>
      <c r="I27" s="256"/>
      <c r="J27" s="185"/>
    </row>
    <row r="28" spans="1:10" ht="19.5" customHeight="1">
      <c r="A28" s="209" t="s">
        <v>20</v>
      </c>
      <c r="B28" s="202" t="s">
        <v>280</v>
      </c>
      <c r="C28" s="14" t="s">
        <v>56</v>
      </c>
      <c r="D28" s="41">
        <f t="shared" si="0"/>
        <v>31.93577</v>
      </c>
      <c r="E28" s="41">
        <v>0</v>
      </c>
      <c r="F28" s="42">
        <v>0</v>
      </c>
      <c r="G28" s="41">
        <v>31.93577</v>
      </c>
      <c r="H28" s="41">
        <v>0</v>
      </c>
      <c r="I28" s="202" t="s">
        <v>44</v>
      </c>
      <c r="J28" s="183" t="s">
        <v>279</v>
      </c>
    </row>
    <row r="29" spans="1:10" ht="19.5" customHeight="1">
      <c r="A29" s="210"/>
      <c r="B29" s="203"/>
      <c r="C29" s="9" t="s">
        <v>57</v>
      </c>
      <c r="D29" s="41">
        <v>0</v>
      </c>
      <c r="E29" s="41">
        <v>0</v>
      </c>
      <c r="F29" s="42">
        <v>0</v>
      </c>
      <c r="G29" s="41">
        <v>0</v>
      </c>
      <c r="H29" s="41">
        <v>0</v>
      </c>
      <c r="I29" s="203"/>
      <c r="J29" s="184"/>
    </row>
    <row r="30" spans="1:10" ht="19.5" customHeight="1">
      <c r="A30" s="210"/>
      <c r="B30" s="203"/>
      <c r="C30" s="9" t="s">
        <v>58</v>
      </c>
      <c r="D30" s="41">
        <v>0</v>
      </c>
      <c r="E30" s="41">
        <v>0</v>
      </c>
      <c r="F30" s="42">
        <v>0</v>
      </c>
      <c r="G30" s="41">
        <v>0</v>
      </c>
      <c r="H30" s="41">
        <v>0</v>
      </c>
      <c r="I30" s="203"/>
      <c r="J30" s="184"/>
    </row>
    <row r="31" spans="1:10" ht="19.5" customHeight="1">
      <c r="A31" s="210"/>
      <c r="B31" s="203"/>
      <c r="C31" s="9" t="s">
        <v>146</v>
      </c>
      <c r="D31" s="41">
        <v>0</v>
      </c>
      <c r="E31" s="41">
        <v>0</v>
      </c>
      <c r="F31" s="42">
        <v>0</v>
      </c>
      <c r="G31" s="41">
        <v>0</v>
      </c>
      <c r="H31" s="41">
        <v>0</v>
      </c>
      <c r="I31" s="203"/>
      <c r="J31" s="184"/>
    </row>
    <row r="32" spans="1:10" ht="19.5" customHeight="1">
      <c r="A32" s="211"/>
      <c r="B32" s="204"/>
      <c r="C32" s="9" t="s">
        <v>160</v>
      </c>
      <c r="D32" s="41">
        <v>0</v>
      </c>
      <c r="E32" s="41">
        <v>0</v>
      </c>
      <c r="F32" s="42">
        <v>0</v>
      </c>
      <c r="G32" s="41">
        <v>0</v>
      </c>
      <c r="H32" s="41">
        <v>0</v>
      </c>
      <c r="I32" s="204"/>
      <c r="J32" s="184"/>
    </row>
    <row r="33" spans="1:10" ht="19.5" customHeight="1">
      <c r="A33" s="209" t="s">
        <v>20</v>
      </c>
      <c r="B33" s="202" t="s">
        <v>341</v>
      </c>
      <c r="C33" s="14" t="s">
        <v>56</v>
      </c>
      <c r="D33" s="41">
        <v>0</v>
      </c>
      <c r="E33" s="41">
        <v>0</v>
      </c>
      <c r="F33" s="42">
        <v>0</v>
      </c>
      <c r="G33" s="41">
        <v>0</v>
      </c>
      <c r="H33" s="41">
        <v>0</v>
      </c>
      <c r="I33" s="202" t="s">
        <v>44</v>
      </c>
      <c r="J33" s="184"/>
    </row>
    <row r="34" spans="1:10" ht="19.5" customHeight="1">
      <c r="A34" s="210"/>
      <c r="B34" s="203"/>
      <c r="C34" s="9" t="s">
        <v>57</v>
      </c>
      <c r="D34" s="41">
        <v>0</v>
      </c>
      <c r="E34" s="41">
        <v>0</v>
      </c>
      <c r="F34" s="42">
        <v>0</v>
      </c>
      <c r="G34" s="41">
        <v>0</v>
      </c>
      <c r="H34" s="41">
        <v>0</v>
      </c>
      <c r="I34" s="203"/>
      <c r="J34" s="184"/>
    </row>
    <row r="35" spans="1:10" ht="19.5" customHeight="1">
      <c r="A35" s="210"/>
      <c r="B35" s="203"/>
      <c r="C35" s="9" t="s">
        <v>58</v>
      </c>
      <c r="D35" s="41">
        <f>G35</f>
        <v>140</v>
      </c>
      <c r="E35" s="41">
        <v>0</v>
      </c>
      <c r="F35" s="42">
        <v>0</v>
      </c>
      <c r="G35" s="41">
        <v>140</v>
      </c>
      <c r="H35" s="41">
        <v>0</v>
      </c>
      <c r="I35" s="203"/>
      <c r="J35" s="184"/>
    </row>
    <row r="36" spans="1:10" ht="19.5" customHeight="1">
      <c r="A36" s="210"/>
      <c r="B36" s="203"/>
      <c r="C36" s="9" t="s">
        <v>146</v>
      </c>
      <c r="D36" s="41">
        <v>0</v>
      </c>
      <c r="E36" s="41">
        <v>0</v>
      </c>
      <c r="F36" s="42">
        <v>0</v>
      </c>
      <c r="G36" s="41">
        <v>0</v>
      </c>
      <c r="H36" s="41">
        <v>0</v>
      </c>
      <c r="I36" s="203"/>
      <c r="J36" s="184"/>
    </row>
    <row r="37" spans="1:10" ht="19.5" customHeight="1">
      <c r="A37" s="211"/>
      <c r="B37" s="204"/>
      <c r="C37" s="9" t="s">
        <v>160</v>
      </c>
      <c r="D37" s="41">
        <v>0</v>
      </c>
      <c r="E37" s="41">
        <v>0</v>
      </c>
      <c r="F37" s="42">
        <v>0</v>
      </c>
      <c r="G37" s="41">
        <v>0</v>
      </c>
      <c r="H37" s="41">
        <v>0</v>
      </c>
      <c r="I37" s="204"/>
      <c r="J37" s="145"/>
    </row>
    <row r="38" spans="1:10" ht="19.5" customHeight="1">
      <c r="A38" s="130" t="s">
        <v>65</v>
      </c>
      <c r="B38" s="327" t="s">
        <v>303</v>
      </c>
      <c r="C38" s="328"/>
      <c r="D38" s="328"/>
      <c r="E38" s="328"/>
      <c r="F38" s="328"/>
      <c r="G38" s="328"/>
      <c r="H38" s="328"/>
      <c r="I38" s="328"/>
      <c r="J38" s="329"/>
    </row>
    <row r="39" spans="1:10" ht="19.5" customHeight="1">
      <c r="A39" s="330" t="s">
        <v>305</v>
      </c>
      <c r="B39" s="331"/>
      <c r="C39" s="331"/>
      <c r="D39" s="331"/>
      <c r="E39" s="331"/>
      <c r="F39" s="331"/>
      <c r="G39" s="331"/>
      <c r="H39" s="331"/>
      <c r="I39" s="331"/>
      <c r="J39" s="332"/>
    </row>
    <row r="40" spans="1:10" ht="19.5" customHeight="1">
      <c r="A40" s="330" t="s">
        <v>304</v>
      </c>
      <c r="B40" s="331"/>
      <c r="C40" s="331"/>
      <c r="D40" s="331"/>
      <c r="E40" s="331"/>
      <c r="F40" s="331"/>
      <c r="G40" s="331"/>
      <c r="H40" s="331"/>
      <c r="I40" s="331"/>
      <c r="J40" s="332"/>
    </row>
    <row r="41" spans="1:10" ht="19.5" customHeight="1">
      <c r="A41" s="172" t="s">
        <v>68</v>
      </c>
      <c r="B41" s="235" t="s">
        <v>275</v>
      </c>
      <c r="C41" s="9" t="s">
        <v>56</v>
      </c>
      <c r="D41" s="50">
        <f>G41</f>
        <v>327.68481</v>
      </c>
      <c r="E41" s="50">
        <v>0</v>
      </c>
      <c r="F41" s="50">
        <v>0</v>
      </c>
      <c r="G41" s="50">
        <v>327.68481</v>
      </c>
      <c r="H41" s="43">
        <v>0</v>
      </c>
      <c r="I41" s="183" t="s">
        <v>18</v>
      </c>
      <c r="J41" s="254" t="s">
        <v>276</v>
      </c>
    </row>
    <row r="42" spans="1:10" ht="19.5" customHeight="1">
      <c r="A42" s="173"/>
      <c r="B42" s="236"/>
      <c r="C42" s="9" t="s">
        <v>57</v>
      </c>
      <c r="D42" s="42">
        <f>G42</f>
        <v>392.20377</v>
      </c>
      <c r="E42" s="42">
        <v>0</v>
      </c>
      <c r="F42" s="42">
        <v>0</v>
      </c>
      <c r="G42" s="42">
        <v>392.20377</v>
      </c>
      <c r="H42" s="43">
        <v>0</v>
      </c>
      <c r="I42" s="184"/>
      <c r="J42" s="255"/>
    </row>
    <row r="43" spans="1:10" ht="19.5" customHeight="1">
      <c r="A43" s="173"/>
      <c r="B43" s="236"/>
      <c r="C43" s="114" t="s">
        <v>58</v>
      </c>
      <c r="D43" s="117">
        <f>G43</f>
        <v>421.909</v>
      </c>
      <c r="E43" s="117">
        <v>0</v>
      </c>
      <c r="F43" s="117">
        <v>0</v>
      </c>
      <c r="G43" s="117">
        <v>421.909</v>
      </c>
      <c r="H43" s="118">
        <v>0</v>
      </c>
      <c r="I43" s="184"/>
      <c r="J43" s="255"/>
    </row>
    <row r="44" spans="1:10" ht="19.5" customHeight="1">
      <c r="A44" s="173"/>
      <c r="B44" s="236"/>
      <c r="C44" s="9" t="s">
        <v>146</v>
      </c>
      <c r="D44" s="42">
        <f>G44</f>
        <v>480.125</v>
      </c>
      <c r="E44" s="42">
        <v>0</v>
      </c>
      <c r="F44" s="42">
        <v>0</v>
      </c>
      <c r="G44" s="42">
        <v>480.125</v>
      </c>
      <c r="H44" s="43">
        <v>0</v>
      </c>
      <c r="I44" s="184"/>
      <c r="J44" s="255"/>
    </row>
    <row r="45" spans="1:10" ht="19.5" customHeight="1">
      <c r="A45" s="161"/>
      <c r="B45" s="314"/>
      <c r="C45" s="9" t="s">
        <v>160</v>
      </c>
      <c r="D45" s="42">
        <f>G45</f>
        <v>480.125</v>
      </c>
      <c r="E45" s="42">
        <v>0</v>
      </c>
      <c r="F45" s="42">
        <v>0</v>
      </c>
      <c r="G45" s="42">
        <v>480.125</v>
      </c>
      <c r="H45" s="43">
        <v>0</v>
      </c>
      <c r="I45" s="185"/>
      <c r="J45" s="256"/>
    </row>
    <row r="46" spans="1:10" ht="24.75" customHeight="1">
      <c r="A46" s="295"/>
      <c r="B46" s="212" t="s">
        <v>11</v>
      </c>
      <c r="C46" s="26" t="s">
        <v>56</v>
      </c>
      <c r="D46" s="52">
        <f aca="true" t="shared" si="1" ref="D46:G47">D13+D18+D23+D28+D41</f>
        <v>3712.5436400000003</v>
      </c>
      <c r="E46" s="52">
        <f t="shared" si="1"/>
        <v>0</v>
      </c>
      <c r="F46" s="52">
        <f t="shared" si="1"/>
        <v>0</v>
      </c>
      <c r="G46" s="52">
        <f t="shared" si="1"/>
        <v>3712.5436400000003</v>
      </c>
      <c r="H46" s="52">
        <v>0</v>
      </c>
      <c r="I46" s="153"/>
      <c r="J46" s="153"/>
    </row>
    <row r="47" spans="1:10" ht="24.75" customHeight="1">
      <c r="A47" s="295"/>
      <c r="B47" s="212"/>
      <c r="C47" s="26" t="s">
        <v>57</v>
      </c>
      <c r="D47" s="52">
        <f t="shared" si="1"/>
        <v>3809.5646100000004</v>
      </c>
      <c r="E47" s="52">
        <f t="shared" si="1"/>
        <v>0</v>
      </c>
      <c r="F47" s="52">
        <f t="shared" si="1"/>
        <v>0</v>
      </c>
      <c r="G47" s="52">
        <f t="shared" si="1"/>
        <v>3809.5646100000004</v>
      </c>
      <c r="H47" s="52">
        <v>0</v>
      </c>
      <c r="I47" s="153"/>
      <c r="J47" s="153"/>
    </row>
    <row r="48" spans="1:10" ht="24.75" customHeight="1">
      <c r="A48" s="295"/>
      <c r="B48" s="212"/>
      <c r="C48" s="26" t="s">
        <v>58</v>
      </c>
      <c r="D48" s="52">
        <f>D15+D20+D25+D43+D35</f>
        <v>3069.2870000000003</v>
      </c>
      <c r="E48" s="52">
        <f>E15+E20+E25+E43</f>
        <v>0</v>
      </c>
      <c r="F48" s="52">
        <f>F15+F20+F25+F43</f>
        <v>0</v>
      </c>
      <c r="G48" s="52">
        <f>G15+G20+G25+G43+G35</f>
        <v>3069.2870000000003</v>
      </c>
      <c r="H48" s="52">
        <v>0</v>
      </c>
      <c r="I48" s="153"/>
      <c r="J48" s="153"/>
    </row>
    <row r="49" spans="1:10" ht="24.75" customHeight="1">
      <c r="A49" s="295"/>
      <c r="B49" s="212"/>
      <c r="C49" s="26" t="s">
        <v>146</v>
      </c>
      <c r="D49" s="52">
        <f aca="true" t="shared" si="2" ref="D49:G50">D16+D21+D26+D31+D44</f>
        <v>4966.319</v>
      </c>
      <c r="E49" s="52">
        <f t="shared" si="2"/>
        <v>0</v>
      </c>
      <c r="F49" s="52">
        <f t="shared" si="2"/>
        <v>0</v>
      </c>
      <c r="G49" s="52">
        <f t="shared" si="2"/>
        <v>4966.319</v>
      </c>
      <c r="H49" s="52">
        <v>0</v>
      </c>
      <c r="I49" s="153"/>
      <c r="J49" s="153"/>
    </row>
    <row r="50" spans="1:10" ht="24.75" customHeight="1">
      <c r="A50" s="295"/>
      <c r="B50" s="212"/>
      <c r="C50" s="26" t="s">
        <v>160</v>
      </c>
      <c r="D50" s="52">
        <f t="shared" si="2"/>
        <v>4966.319</v>
      </c>
      <c r="E50" s="52">
        <f t="shared" si="2"/>
        <v>0</v>
      </c>
      <c r="F50" s="52">
        <f t="shared" si="2"/>
        <v>0</v>
      </c>
      <c r="G50" s="52">
        <f t="shared" si="2"/>
        <v>4966.319</v>
      </c>
      <c r="H50" s="52">
        <v>0</v>
      </c>
      <c r="I50" s="153"/>
      <c r="J50" s="153"/>
    </row>
    <row r="51" spans="1:10" ht="24.75" customHeight="1">
      <c r="A51" s="295"/>
      <c r="B51" s="212"/>
      <c r="C51" s="26" t="s">
        <v>234</v>
      </c>
      <c r="D51" s="52">
        <f>D46+D47+D48+D49+D50</f>
        <v>20524.03325</v>
      </c>
      <c r="E51" s="52">
        <v>0</v>
      </c>
      <c r="F51" s="52">
        <v>0</v>
      </c>
      <c r="G51" s="52">
        <f>G46+G47+G48+G49+G50</f>
        <v>20524.03325</v>
      </c>
      <c r="H51" s="52">
        <v>0</v>
      </c>
      <c r="I51" s="153"/>
      <c r="J51" s="153"/>
    </row>
    <row r="52" ht="21" customHeight="1"/>
    <row r="53" spans="1:10" ht="15">
      <c r="A53" s="25"/>
      <c r="B53" s="225"/>
      <c r="C53" s="225"/>
      <c r="D53" s="225"/>
      <c r="E53" s="225"/>
      <c r="F53" s="225"/>
      <c r="G53" s="225"/>
      <c r="H53" s="225"/>
      <c r="I53" s="225"/>
      <c r="J53" s="225"/>
    </row>
    <row r="54" spans="1:10" ht="20.25" customHeight="1">
      <c r="A54" s="25"/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5">
      <c r="A55" s="25"/>
      <c r="B55" s="225"/>
      <c r="C55" s="225"/>
      <c r="D55" s="225"/>
      <c r="E55" s="225"/>
      <c r="F55" s="225"/>
      <c r="G55" s="225"/>
      <c r="H55" s="225"/>
      <c r="I55" s="225"/>
      <c r="J55" s="225"/>
    </row>
    <row r="56" spans="1:10" ht="19.5" customHeight="1">
      <c r="A56" s="25"/>
      <c r="B56" s="225"/>
      <c r="C56" s="225"/>
      <c r="D56" s="225"/>
      <c r="E56" s="225"/>
      <c r="F56" s="225"/>
      <c r="G56" s="225"/>
      <c r="H56" s="225"/>
      <c r="I56" s="225"/>
      <c r="J56" s="225"/>
    </row>
    <row r="57" spans="1:10" ht="15">
      <c r="A57" s="25"/>
      <c r="B57" s="225"/>
      <c r="C57" s="225"/>
      <c r="D57" s="225"/>
      <c r="E57" s="225"/>
      <c r="F57" s="225"/>
      <c r="G57" s="225"/>
      <c r="H57" s="225"/>
      <c r="I57" s="225"/>
      <c r="J57" s="225"/>
    </row>
    <row r="58" spans="1:10" ht="19.5" customHeight="1">
      <c r="A58" s="25"/>
      <c r="B58" s="21"/>
      <c r="C58" s="21"/>
      <c r="D58" s="23"/>
      <c r="E58" s="23"/>
      <c r="F58" s="23"/>
      <c r="G58" s="23"/>
      <c r="H58" s="23"/>
      <c r="I58" s="21"/>
      <c r="J58" s="21"/>
    </row>
    <row r="59" spans="1:10" ht="15">
      <c r="A59" s="25"/>
      <c r="B59" s="319"/>
      <c r="C59" s="319"/>
      <c r="D59" s="319"/>
      <c r="E59" s="319"/>
      <c r="F59" s="319"/>
      <c r="G59" s="319"/>
      <c r="H59" s="319"/>
      <c r="I59" s="319"/>
      <c r="J59" s="319"/>
    </row>
    <row r="60" spans="1:10" ht="21.75" customHeight="1">
      <c r="A60" s="25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5">
      <c r="A61" s="25"/>
      <c r="B61" s="225"/>
      <c r="C61" s="225"/>
      <c r="D61" s="225"/>
      <c r="E61" s="225"/>
      <c r="F61" s="225"/>
      <c r="G61" s="225"/>
      <c r="H61" s="225"/>
      <c r="I61" s="225"/>
      <c r="J61" s="225"/>
    </row>
  </sheetData>
  <mergeCells count="53">
    <mergeCell ref="I23:I27"/>
    <mergeCell ref="B23:B27"/>
    <mergeCell ref="A23:A27"/>
    <mergeCell ref="A28:A32"/>
    <mergeCell ref="B28:B32"/>
    <mergeCell ref="A33:A37"/>
    <mergeCell ref="B33:B37"/>
    <mergeCell ref="I33:I37"/>
    <mergeCell ref="I28:I32"/>
    <mergeCell ref="B38:J38"/>
    <mergeCell ref="A39:J39"/>
    <mergeCell ref="A40:J40"/>
    <mergeCell ref="A41:A45"/>
    <mergeCell ref="B41:B45"/>
    <mergeCell ref="I41:I45"/>
    <mergeCell ref="J41:J45"/>
    <mergeCell ref="B59:J59"/>
    <mergeCell ref="B61:J61"/>
    <mergeCell ref="A13:A17"/>
    <mergeCell ref="B13:B17"/>
    <mergeCell ref="A18:A22"/>
    <mergeCell ref="B18:B22"/>
    <mergeCell ref="B53:J53"/>
    <mergeCell ref="B55:J55"/>
    <mergeCell ref="B56:J56"/>
    <mergeCell ref="B57:J57"/>
    <mergeCell ref="A46:A51"/>
    <mergeCell ref="B46:B51"/>
    <mergeCell ref="I46:I51"/>
    <mergeCell ref="J46:J51"/>
    <mergeCell ref="I18:I22"/>
    <mergeCell ref="J18:J22"/>
    <mergeCell ref="B10:J10"/>
    <mergeCell ref="A11:J11"/>
    <mergeCell ref="A12:J12"/>
    <mergeCell ref="I13:I17"/>
    <mergeCell ref="J13:J17"/>
    <mergeCell ref="E6:G6"/>
    <mergeCell ref="H6:H8"/>
    <mergeCell ref="I6:I8"/>
    <mergeCell ref="J6:J8"/>
    <mergeCell ref="E7:E8"/>
    <mergeCell ref="F7:G7"/>
    <mergeCell ref="J23:J27"/>
    <mergeCell ref="J28:J36"/>
    <mergeCell ref="A1:J1"/>
    <mergeCell ref="H3:J3"/>
    <mergeCell ref="A4:J4"/>
    <mergeCell ref="A2:J2"/>
    <mergeCell ref="A6:A8"/>
    <mergeCell ref="B6:B8"/>
    <mergeCell ref="C6:C8"/>
    <mergeCell ref="D6:D8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90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2019-03-05T10:31:06Z</cp:lastPrinted>
  <dcterms:created xsi:type="dcterms:W3CDTF">1996-10-08T23:32:33Z</dcterms:created>
  <dcterms:modified xsi:type="dcterms:W3CDTF">2019-03-19T05:27:52Z</dcterms:modified>
  <cp:category/>
  <cp:version/>
  <cp:contentType/>
  <cp:contentStatus/>
</cp:coreProperties>
</file>