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3"/>
  </bookViews>
  <sheets>
    <sheet name="Прил.№1" sheetId="1" r:id="rId1"/>
    <sheet name="Прил. №2" sheetId="2" r:id="rId2"/>
    <sheet name="Прил. №3" sheetId="3" r:id="rId3"/>
    <sheet name="Прил.№4" sheetId="4" r:id="rId4"/>
    <sheet name="Прил.№5" sheetId="5" r:id="rId5"/>
    <sheet name="Прил.№6" sheetId="6" r:id="rId6"/>
    <sheet name="Прил.№7." sheetId="7" r:id="rId7"/>
    <sheet name="Прил.№8" sheetId="8" r:id="rId8"/>
    <sheet name="Прил.№9" sheetId="9" r:id="rId9"/>
  </sheets>
  <definedNames>
    <definedName name="_xlnm.Print_Area" localSheetId="1">'Прил. №2'!$A$1:$M$62</definedName>
    <definedName name="_xlnm.Print_Area" localSheetId="2">'Прил. №3'!$A$1:$L$154</definedName>
    <definedName name="_xlnm.Print_Area" localSheetId="6">'Прил.№7.'!$A$1:$L$110</definedName>
    <definedName name="_xlnm.Print_Area" localSheetId="8">'Прил.№9'!$A$1:$J$54</definedName>
  </definedNames>
  <calcPr fullCalcOnLoad="1"/>
</workbook>
</file>

<file path=xl/sharedStrings.xml><?xml version="1.0" encoding="utf-8"?>
<sst xmlns="http://schemas.openxmlformats.org/spreadsheetml/2006/main" count="1202" uniqueCount="479">
  <si>
    <t xml:space="preserve">           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</si>
  <si>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4</t>
  </si>
  <si>
    <t xml:space="preserve">1 квартал, дом № 7, г. Радужный </t>
  </si>
  <si>
    <t>1.3.1.1.</t>
  </si>
  <si>
    <t>1.3.1.2.</t>
  </si>
  <si>
    <t xml:space="preserve">1 квартал, дом № 35г. Радужный </t>
  </si>
  <si>
    <t>1.3.2.1.</t>
  </si>
  <si>
    <t>1.3.2.2.</t>
  </si>
  <si>
    <t xml:space="preserve">1 квартал, дом № 36, г. Радужный </t>
  </si>
  <si>
    <t>1.3.3.1.</t>
  </si>
  <si>
    <t>1.3.3.2.</t>
  </si>
  <si>
    <t>1 квартал, дом № 37, г. Радужный</t>
  </si>
  <si>
    <t>1.3.4.1.</t>
  </si>
  <si>
    <t>1.3.4.2.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</si>
  <si>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6</t>
  </si>
  <si>
    <t>2024 год</t>
  </si>
  <si>
    <t>Приложение № 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</si>
  <si>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9</t>
  </si>
  <si>
    <t xml:space="preserve">МКУ "Дорожник", МКУ "ГКМХ"            </t>
  </si>
  <si>
    <t>МКУ «Дорожник»  МУП "РЭС"</t>
  </si>
  <si>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</si>
  <si>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</si>
  <si>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</si>
  <si>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</si>
  <si>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</si>
  <si>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</si>
  <si>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</si>
  <si>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</si>
  <si>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</si>
  <si>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</si>
  <si>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</si>
  <si>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</si>
  <si>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</si>
  <si>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</si>
  <si>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</si>
  <si>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</si>
  <si>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</si>
  <si>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</si>
  <si>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</si>
  <si>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</si>
  <si>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</si>
  <si>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</si>
  <si>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</si>
  <si>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</si>
  <si>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</si>
  <si>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</si>
  <si>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</si>
  <si>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</si>
  <si>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</si>
  <si>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</si>
  <si>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</si>
  <si>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</si>
  <si>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</si>
  <si>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</si>
  <si>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</si>
  <si>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</si>
  <si>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</si>
  <si>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</si>
  <si>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</si>
  <si>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</si>
  <si>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1.5</t>
  </si>
  <si>
    <t>1.1.2</t>
  </si>
  <si>
    <t>Мероприятия: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</si>
  <si>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</si>
  <si>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</si>
  <si>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</si>
  <si>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</si>
  <si>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</si>
  <si>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</si>
  <si>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</si>
  <si>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</si>
  <si>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</si>
  <si>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</si>
  <si>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</si>
  <si>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</si>
  <si>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</si>
  <si>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</si>
  <si>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</si>
  <si>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</si>
  <si>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</si>
  <si>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</si>
  <si>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</si>
  <si>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2.1.1</t>
  </si>
  <si>
    <t>2.1.2</t>
  </si>
  <si>
    <t>2.1.3</t>
  </si>
  <si>
    <t>3.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</si>
  <si>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</si>
  <si>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</si>
  <si>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</si>
  <si>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</si>
  <si>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</si>
  <si>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</si>
  <si>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</si>
  <si>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</si>
  <si>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</si>
  <si>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</si>
  <si>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</si>
  <si>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</si>
  <si>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</si>
  <si>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</si>
  <si>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</si>
  <si>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</si>
  <si>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</si>
  <si>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</si>
  <si>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</si>
  <si>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</si>
  <si>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</si>
  <si>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</si>
  <si>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</si>
  <si>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1.8</t>
  </si>
  <si>
    <t>1.9</t>
  </si>
  <si>
    <t>Установка лавочек и урн на территории города вдоль пешеходных дорожек</t>
  </si>
  <si>
    <t xml:space="preserve"> МКУ "ГКМХ"</t>
  </si>
  <si>
    <t>1.1.3</t>
  </si>
  <si>
    <t>1.1.4</t>
  </si>
  <si>
    <t>1.1.5</t>
  </si>
  <si>
    <t>1.2.1.</t>
  </si>
  <si>
    <t xml:space="preserve">1 квартал, дом № 24, г. Радужный </t>
  </si>
  <si>
    <t>1.3.1.</t>
  </si>
  <si>
    <t>1.3.2.</t>
  </si>
  <si>
    <t>1.3.3.</t>
  </si>
  <si>
    <t>1.3.4.</t>
  </si>
  <si>
    <t xml:space="preserve">2. Мероприятия по благоустройству общественных территорий ЗАТО г. Радужный </t>
  </si>
  <si>
    <t>2.2.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</si>
  <si>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</si>
  <si>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2.2.1.</t>
  </si>
  <si>
    <t xml:space="preserve">Площадь у торгового центра в 1 квартале 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</si>
  <si>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</si>
  <si>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Площадь  у МСДЦ "Отражение" в 1 квартале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</si>
  <si>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</si>
  <si>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</si>
  <si>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к подпрограмме "Формирование комфортной городской среды"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</si>
  <si>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</si>
  <si>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</si>
  <si>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</si>
  <si>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</si>
  <si>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Мероприятия подпрограммы  "Формирование комфортной городской среды"</t>
  </si>
  <si>
    <t>1.10</t>
  </si>
  <si>
    <t>Окраска объектов благоустройства на территории ЗАТО г.Радужный Владимирской области</t>
  </si>
  <si>
    <t>Поставка грунта плодородного для рассады цветочных культур</t>
  </si>
  <si>
    <t>2020 год</t>
  </si>
  <si>
    <t>Итого 2020 год</t>
  </si>
  <si>
    <t>Ремонт и устройство расширения придомовых стоянок автотранспорта у жилых домов в 1 и 3 квартале</t>
  </si>
  <si>
    <t>1.11</t>
  </si>
  <si>
    <t>1.12</t>
  </si>
  <si>
    <t>Ремонт автомобильных дорог и подъездов к дворовым территориям многоквартирных домов 1 и 3 квартала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</si>
  <si>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</si>
  <si>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</si>
  <si>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</si>
  <si>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</si>
  <si>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</si>
  <si>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</si>
  <si>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2021 год</t>
  </si>
  <si>
    <t>2022 год</t>
  </si>
  <si>
    <t xml:space="preserve">1 квартал, дом №23 г.Радужный </t>
  </si>
  <si>
    <t xml:space="preserve">1 квартал, дом №16 г.Радужный </t>
  </si>
  <si>
    <t>3 квартал, дом №25 г.Радужный</t>
  </si>
  <si>
    <t xml:space="preserve">1 квартал, дом № 15 г. Радужный </t>
  </si>
  <si>
    <t>1.2.2</t>
  </si>
  <si>
    <t>1.2.3</t>
  </si>
  <si>
    <t>1.2.4</t>
  </si>
  <si>
    <t>1.2.5</t>
  </si>
  <si>
    <t xml:space="preserve">3 квартал, дом № 17 г. Радужный 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</si>
  <si>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</si>
  <si>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</si>
  <si>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</si>
  <si>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Мероприятия подпрограммы "Содержание дорог и объектов благоустройства "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</si>
  <si>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</si>
  <si>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</si>
  <si>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</si>
  <si>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</si>
  <si>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</si>
  <si>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</si>
  <si>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</si>
  <si>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</si>
  <si>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</si>
  <si>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</si>
  <si>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</si>
  <si>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>1.1.1.1</t>
  </si>
  <si>
    <t>в том числе:</t>
  </si>
  <si>
    <t>в границах земельного участка придомовой территории</t>
  </si>
  <si>
    <t>вне границах земельного участка придомовой территории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</si>
  <si>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</si>
  <si>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t>Мероприятия подпрограммы "Техническое обслуживание, ремонт и модернизация уличного освещения"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</si>
  <si>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</si>
  <si>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</si>
  <si>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</si>
  <si>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Текущий ремонт, содержание и обслуживание сетей уличного освещения ЗАТО г.Радужный Владимирской области, в том числе: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</si>
  <si>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</si>
  <si>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</si>
  <si>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Проверка сметной документации по объекту Благоустройство дворовых территорий  многоквартирных домов ЗАТО г. Радужный</t>
  </si>
  <si>
    <t>1.1.а</t>
  </si>
  <si>
    <t>Услуги по измельнечению древесины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</si>
  <si>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</si>
  <si>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</si>
  <si>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МКУ"Дорожник"</t>
  </si>
  <si>
    <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</si>
  <si>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1.13</t>
  </si>
  <si>
    <t>Приобретение малых архитектурных игровых форм</t>
  </si>
  <si>
    <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</si>
  <si>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</si>
  <si>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</si>
  <si>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</si>
  <si>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Устройство автобусных остановок на территории ЗАТО г.Радужный Владимирской области</t>
  </si>
  <si>
    <t>1.14</t>
  </si>
  <si>
    <t>Устройство ограждения форм около общежития №3  на территории ЗАТО г.Радужный Владимирской области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</si>
  <si>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</si>
  <si>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Ограждение детской площадки у дома № 2 3квартала на территории ЗАТО г.Радужный Владимирской области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</si>
  <si>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</si>
  <si>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1.2.1</t>
  </si>
  <si>
    <t>1.3.1</t>
  </si>
  <si>
    <t>1.3.2</t>
  </si>
  <si>
    <t>1.4.1</t>
  </si>
  <si>
    <t>1.5.1</t>
  </si>
  <si>
    <t>Текущий ремонт автомобильных дорог общего пользования местного значения, установка светофороа на территории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</si>
  <si>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</si>
  <si>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</si>
  <si>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</si>
  <si>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</si>
  <si>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</si>
  <si>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</si>
  <si>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</si>
  <si>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</si>
  <si>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</si>
  <si>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</si>
  <si>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2.2.1</t>
  </si>
  <si>
    <t>2.2.2</t>
  </si>
  <si>
    <t>2.2.3</t>
  </si>
  <si>
    <t>2.2.1.1</t>
  </si>
  <si>
    <t>2.2.1.2</t>
  </si>
  <si>
    <t>2.2.2.1</t>
  </si>
  <si>
    <t>2.2.2.2</t>
  </si>
  <si>
    <t>2.2.2.3</t>
  </si>
  <si>
    <t>Итого 2021 год</t>
  </si>
  <si>
    <t> МКУ «Дорожник» МКУ "ГКМХ"</t>
  </si>
  <si>
    <t>2.4</t>
  </si>
  <si>
    <t>Текущий ремонт тротуаров и пешеходных дорожек на территории ЗАТО г.Радужный Владимирской области</t>
  </si>
  <si>
    <t>1.15</t>
  </si>
  <si>
    <t>Поставка электроэнергии на уличное освещение на территории ЗАТО г.Радужный Владимирской области</t>
  </si>
  <si>
    <t>1.1.2.1</t>
  </si>
  <si>
    <t>1.1.3.1</t>
  </si>
  <si>
    <t>2.1.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</si>
  <si>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- 12,5%</t>
  </si>
  <si>
    <t>Ремонт и содеожание улично-дорожной сети и объектов благоустройства:</t>
  </si>
  <si>
    <t>Уборка снега на территории ГСК ЗАТО г. Радужный</t>
  </si>
  <si>
    <t xml:space="preserve"> МКУ "Дорожник"</t>
  </si>
  <si>
    <t>Снижение доли улично-дорожной сети, не соответствующей нормативным требованиям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</si>
  <si>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</si>
  <si>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Улучшение технического состояния улично-дорожной сети и благоустройство города</t>
  </si>
  <si>
    <t xml:space="preserve"> Ремонт автомобильных дорог и проездов к дворовым территориям многоквартирных домов (ямочный ремонт)</t>
  </si>
  <si>
    <t>Улучшение технического состояния улично-дорожной сети</t>
  </si>
  <si>
    <t>Улучшение экологической и эстетической обстановки в городе</t>
  </si>
  <si>
    <t>Перенос памятного камня на остановке "Морская"</t>
  </si>
  <si>
    <t>Мероприятия подпрограммы "Ведомственная программа "Ямочный ремонт, сезонные работы                                               по благоустройству города"</t>
  </si>
  <si>
    <t>Покос травы в 1 и 3 квартале на территории ЗАТО г.Радужный Владимирской области</t>
  </si>
  <si>
    <t>Количество благоустроенных дворовых территорий  3;                                          Доля благоустроенных дворовых  территорий от общего количества дворовых территорий 4,05 %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</si>
  <si>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12,2%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</si>
  <si>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12,1%</t>
  </si>
  <si>
    <t>Выполнение работ по текущему ремонту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(III очередь)</t>
  </si>
  <si>
    <t>Выполнение работ по текущему ремонту участка кольцевой автомобильной дороги вокруг 1 и 3 кварталов (от жилого дома №1 1квартала до  жилого дома № 19 1квартала) на территории ЗАТО г. Радужный Владимирской области                                   17 537 ОП МГ-02</t>
  </si>
  <si>
    <t>1.3.3</t>
  </si>
  <si>
    <t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пешеходных дорожек на территории  ЗАТО г. Радужный Владимирской области</t>
  </si>
  <si>
    <t>1.16</t>
  </si>
  <si>
    <t>1.17</t>
  </si>
  <si>
    <t>1.18</t>
  </si>
  <si>
    <t>1.19</t>
  </si>
  <si>
    <t>1.20</t>
  </si>
  <si>
    <t>1.21</t>
  </si>
  <si>
    <t>1.22</t>
  </si>
  <si>
    <t>Реконструкция памятника И.С. Косьминову</t>
  </si>
  <si>
    <t>1.23</t>
  </si>
  <si>
    <t>Проведение работ по реставрации (ремонту) поклонного креста, установленного на остановке "Поклонный крест"</t>
  </si>
  <si>
    <t>2.3.1</t>
  </si>
  <si>
    <r>
      <t xml:space="preserve"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</t>
    </r>
    <r>
      <rPr>
        <b/>
        <sz val="10"/>
        <rFont val="Times New Roman"/>
        <family val="1"/>
      </rPr>
      <t>пешеходных дорожек на территории  ЗАТО г. Радужный Владимирской области, в том числе:</t>
    </r>
  </si>
  <si>
    <t>2.3.1.1</t>
  </si>
  <si>
    <t>Текущий ремонт пешеходной дорожки от остановки "Морская" до жилого дома № 22 3квартала на территории ЗАТО г.Радужный Владимирской области</t>
  </si>
  <si>
    <t>2.3.1.2</t>
  </si>
  <si>
    <t>Текущий ремонт пешеходной дорожки между жилыми домами № 19 и № 21 3квартала на территории ЗАТО г.Радужный Владимирской области</t>
  </si>
  <si>
    <t>2.3.1.3</t>
  </si>
  <si>
    <t>Текущий ремонт пешеходной дорожки от остановки "Морская" в сторону жилых домов на территории ЗАТО г.Радужный Владимирской области</t>
  </si>
  <si>
    <t>Текущий ремонт кольцевой пешеходной дорожки от жилого дома № 1 до жилого дома № 16 1квартала на территории ЗАТО г.Радужный Владимирской области</t>
  </si>
  <si>
    <t>Текущий ремонт пешеходной дорожки между жилыми домами № 21 и № 24 1квартала на территории ЗАТО г.Радужный Владимирской области</t>
  </si>
  <si>
    <t>Текущий ремонт пешеходной дорожки около жилого дома № 13 1квартала на территории ЗАТО г.Радужный Владимирской области</t>
  </si>
  <si>
    <t>Текущий ремонт парковки у МФЦ на территории ЗАТО г.Радужный Владимирской области</t>
  </si>
  <si>
    <t>2.5</t>
  </si>
  <si>
    <t>Текущий ремонт тротуаров, пешеходных дорожек, автостоянок и парковок на территории ЗАТО г.Радужный Владимирской области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</si>
  <si>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 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</si>
  <si>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создание наиболее благоприятной и комфортной среды жизнедеятельности горожан; выполнение работ по покосу травы в весенне-осенний период; обеспечение безопасности жителей города</t>
  </si>
  <si>
    <t>Установка лавочек у кольцевого тротуара вдоль кольцевой автодороги на территории ЗАТО г.Радужный Владимирской области</t>
  </si>
  <si>
    <t>Временная занятость сезонных рабочих по благоустройству территории города</t>
  </si>
  <si>
    <t>Цель: создание наиболее благоприятной и комфортной среды жизнедеятельности горожан в весенний и летний период.</t>
  </si>
  <si>
    <t>Задача: созданиие временных рабочих мест, имеющих полезную направленность в содействии улучшения экологической обстановки.</t>
  </si>
  <si>
    <t>2.3.2</t>
  </si>
  <si>
    <r>
      <t xml:space="preserve">Текущий ремонт пешеходных дорожек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</si>
  <si>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2.3.2.1</t>
  </si>
  <si>
    <t>2.3.2.2</t>
  </si>
  <si>
    <t>2.3.2.3</t>
  </si>
  <si>
    <t>2.3.3</t>
  </si>
  <si>
    <t>1.1.1.2</t>
  </si>
  <si>
    <t>1.1.2.2</t>
  </si>
  <si>
    <t>1.1.3.2</t>
  </si>
  <si>
    <t>1.1.4.</t>
  </si>
  <si>
    <t>1.1.4.1.</t>
  </si>
  <si>
    <t>1.1.4.2.</t>
  </si>
  <si>
    <t>МКУ "ГКМХ", МКУ "Дорожник"</t>
  </si>
  <si>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8%</t>
  </si>
  <si>
    <t xml:space="preserve">в том числе </t>
  </si>
  <si>
    <t>1.2.1.1</t>
  </si>
  <si>
    <t>1.2.1.2</t>
  </si>
  <si>
    <t>1.2.2.</t>
  </si>
  <si>
    <t xml:space="preserve">1 квартал, дом № 26 г. Радужный </t>
  </si>
  <si>
    <t>1.2.2.1</t>
  </si>
  <si>
    <t>1.2.2.2</t>
  </si>
  <si>
    <t>1.2.3.</t>
  </si>
  <si>
    <t xml:space="preserve">1 квартал, дом № 27 г. Радужный </t>
  </si>
  <si>
    <t>1.2.3.1</t>
  </si>
  <si>
    <t>1.2.3.2</t>
  </si>
  <si>
    <t>1.2.4.</t>
  </si>
  <si>
    <t xml:space="preserve">1 квартал, дом № 28 г. Радужный </t>
  </si>
  <si>
    <t>1.2.4.1</t>
  </si>
  <si>
    <t>1.2.4.2</t>
  </si>
  <si>
    <t>1.2.5.1</t>
  </si>
  <si>
    <t>1.2.5.2</t>
  </si>
  <si>
    <t>1.2.6.</t>
  </si>
  <si>
    <t>1.2.6.1.</t>
  </si>
  <si>
    <t>1.2.6.2.</t>
  </si>
  <si>
    <t>1.2.а</t>
  </si>
  <si>
    <t>1.7.</t>
  </si>
  <si>
    <t>Количество благоустроенных общественных территорий  0 объект ; Доля благоустроенных общественных территорий от общего количества общественных территорий - 0%</t>
  </si>
  <si>
    <t>2.3.</t>
  </si>
  <si>
    <t>2.3.1.</t>
  </si>
  <si>
    <t>2.4.</t>
  </si>
  <si>
    <t>2.5.</t>
  </si>
  <si>
    <t>2.6.</t>
  </si>
  <si>
    <t xml:space="preserve">Всего по подпрограмме  по годам </t>
  </si>
  <si>
    <t>2018-2024 гг.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</si>
  <si>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"Дорожные сети")</t>
  </si>
  <si>
    <t>Цель:  достижение результатов национального проекта "Безопасные и качественные автомобильные дороги" направленного на реализацию мероприятий по обеспечению безопасности дорожного движения</t>
  </si>
  <si>
    <t>Задачи: реализация расходов на приведение в нормативное состояние сети автомобильных дорог общего пользования местного значения городской агломерации</t>
  </si>
  <si>
    <t>Текущий ремонт дождеприемных колодцев с заменой плит перекрытий и решеток на территории ЗАТО г.Радужный Владимирской области (кольцевая автодорога)</t>
  </si>
  <si>
    <t xml:space="preserve">Ремонт перепускной трубы в районе предприятия ООО"Славянка" в 17 квартале ЗАТО г.Радужный Владимирской области </t>
  </si>
  <si>
    <t>Установка контейнерных площадок у многоквартирных домов на территории ЗАТО г.Радужный Владимирской области</t>
  </si>
  <si>
    <t>2.3.4</t>
  </si>
  <si>
    <r>
      <t xml:space="preserve">Выполнение работ по текущему ремонту пешеходной дорожки вокруг детского сада № 3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</si>
  <si>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2.3.4.1</t>
  </si>
  <si>
    <t>Текущий ремонт пешеходной дорожки у детского сада №3 со стороны жилого дома №30 1квартала ЗАТО г.Радужный Владимирской области</t>
  </si>
  <si>
    <t>2.3.4.2</t>
  </si>
  <si>
    <t>Текущий ремонт пешеходной дорожки между детским садом № 3 и начальной школой 1 квартала ЗАТО г.Радужный Владимирской обл.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</si>
  <si>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</si>
  <si>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Приложение № 5</t>
  </si>
  <si>
    <t xml:space="preserve">Ресурсное обеспечение  реализации подпрограммы в  разрезе финансирования мероприятий за счет бюджетных средств  в соответствии с кодами бюджетной классификации </t>
  </si>
  <si>
    <t>Наименование муниципальной подпрограммы, основного мероприятия , мероприятия</t>
  </si>
  <si>
    <t xml:space="preserve">Исполнители,
соисполнители,
ответственные 
за реализацию  мероприятий
подпрограммы
</t>
  </si>
  <si>
    <t>Код бюджетной классификации*</t>
  </si>
  <si>
    <t>Расходы за счет бюджетных средств по годам реализации  подпрограммы , тыс. руб.</t>
  </si>
  <si>
    <t>ГРБС</t>
  </si>
  <si>
    <t>Рз (раздел)</t>
  </si>
  <si>
    <t>Пр (подраздел)</t>
  </si>
  <si>
    <t>ЦС (целевая статья)</t>
  </si>
  <si>
    <t>ВР (вид расходов)</t>
  </si>
  <si>
    <t xml:space="preserve">подпрограмма </t>
  </si>
  <si>
    <t>Подпрограмма «Формирование комфортной городской среды»</t>
  </si>
  <si>
    <t>МКУ ГКМХ"</t>
  </si>
  <si>
    <t>мероприятие 1.</t>
  </si>
  <si>
    <t>Мероприятия по благоустройству дворовых территорий ЗАТО г.Радужный,  в том числе в рамках  реализации программ формирования современной городской среды (национальный проект Жилье и городская среда", федеральный проект "Жилье")</t>
  </si>
  <si>
    <t xml:space="preserve">Всего </t>
  </si>
  <si>
    <t>05</t>
  </si>
  <si>
    <t>03</t>
  </si>
  <si>
    <t>135F255550</t>
  </si>
  <si>
    <t>04</t>
  </si>
  <si>
    <t>09</t>
  </si>
  <si>
    <t xml:space="preserve">Реализация  мероприятия  за счет субсидий, предоставляемых из  средств федерального бюджета </t>
  </si>
  <si>
    <t xml:space="preserve">Реализация  мероприятия  за счет субсидий, предоставляемых из  средств областного  бюджета </t>
  </si>
  <si>
    <t xml:space="preserve">Реализация  мероприятия  за счет   средств городского бюджета   бюджета </t>
  </si>
  <si>
    <t>мероприятие 2.</t>
  </si>
  <si>
    <t xml:space="preserve">Мероприятия по благоустройству общественных территорий ЗАТО г. Радужный </t>
  </si>
  <si>
    <t>Примечание: - * коды бюджетной классификации указаны соответствующие 2019 году</t>
  </si>
  <si>
    <t>Мероприятия по благоустройству дворовых территорий ЗАТО г.Радужный, в том числе в рамках реализации программ формирования современной городской среды (национальный проект "Жилье и городская среда", федеральный проект "Жилье")</t>
  </si>
  <si>
    <t>автомобильных дорог общего пользования местного значения"</t>
  </si>
  <si>
    <t>Выполнение работ по замене лавочек и урн на территории ЗАТО г.Радужный Владимирской области</t>
  </si>
  <si>
    <t>2.3.5</t>
  </si>
  <si>
    <t>2.3.5.1</t>
  </si>
  <si>
    <t>Перенос пешеходного перехода и устройство тротуара у административного здания (д.58) в 1 квартале ЗАТО г.Радужный Владимирской области</t>
  </si>
  <si>
    <t>2.3.5.2</t>
  </si>
  <si>
    <t>Устройство тротуара у пешеходного перехода у дома № 35 в 1 квартале ЗАТО г.Радужный Владимирской области</t>
  </si>
  <si>
    <t>2.3.5.3</t>
  </si>
  <si>
    <t>Устройство тротуара у автобусной остановки "ГИБДД" на территории ЗАТО г.Радужный Владимирской области</t>
  </si>
  <si>
    <t>к постановлению администрации ЗАТО г.Радужный Владимирской области</t>
  </si>
  <si>
    <t>Текущий ремонт автомобильной дороги от СП-13 до городской больницы на территории ЗАТО г.Радужный Владимирской области</t>
  </si>
  <si>
    <t>1.4.2</t>
  </si>
  <si>
    <t>Разработка проекта расширения дороги у светофора (1 квартал дом № 1)</t>
  </si>
  <si>
    <t>1.4.3</t>
  </si>
  <si>
    <t>Текущий ремонт автомобильной дороги от коттеджней 7/1 квартала до кольцевой автомобильной дороги на территории ЗАТО г.Радужный Владимирской области</t>
  </si>
  <si>
    <t>1.4.4</t>
  </si>
  <si>
    <t>Текущий ремонт подъездной дороги от  ж/д № 33 1 квартала до КЦ "Досуг" на территории ЗАТО г.Радужный Владимирской области</t>
  </si>
  <si>
    <t>1.4.5</t>
  </si>
  <si>
    <t>Текущий ремонт автомобильной дороги от парковки на торговой площади до павильона 45Б на территории ЗАТО г.Радужный Владимирской области</t>
  </si>
  <si>
    <t>Выполнение работ по текущему ремонту участка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(ПК20+21 до ПК14+71)</t>
  </si>
  <si>
    <t>Текущий ремонт автомобильной дороги от ж/д № 5 до ж/д № 9 1квартала на территории ЗАТО г.Радужный Владимирской области</t>
  </si>
  <si>
    <t>Текущий ремонт площади у памятной "Стеллы"</t>
  </si>
  <si>
    <t>Ремонт керпичной кладки на центральной площади</t>
  </si>
  <si>
    <t>Благоустройство территории около памятника "Чернобыльцам"</t>
  </si>
  <si>
    <t>2.4.1</t>
  </si>
  <si>
    <t>Текущий ремонт тротуара от светофора 1 квартал ж/д №1 до 17 квартала</t>
  </si>
  <si>
    <t>2.4.2</t>
  </si>
  <si>
    <t>Устройство пешеходной дорожки от ТЦ "Дельфин" до дома № 10 3квартал</t>
  </si>
  <si>
    <t>2.4.3</t>
  </si>
  <si>
    <t>Текущий ремонт участка пешеходной дорожки от ПУ-14 до ж/д № 36 1 квартала с заменой перепускной трубы</t>
  </si>
  <si>
    <t>2.4.4</t>
  </si>
  <si>
    <t>Текущий ремонт пешеходной дорожки от торговой площади до магазина "Магнит" дом № 22а 1 квартала на территории ЗАТО г.Радужный Владимирской области</t>
  </si>
  <si>
    <t>2.4.5</t>
  </si>
  <si>
    <t>Текущий ремонт пешеходной дорожкиот ЦТП до ООО "Владимирский стандарт" на территории ЗАТО г.Радужный Владимирской области</t>
  </si>
  <si>
    <t>2.4.6</t>
  </si>
  <si>
    <t>Текущий ремонт пешеходной дорожки от административного здания ЗАО "Радугаэнерго" (дом № 53) к ж/д № 8 9квартала на территории ЗАТО г.Радужный Владимирской области</t>
  </si>
  <si>
    <t>2.6</t>
  </si>
  <si>
    <t xml:space="preserve">к подпрограмме "Строительство, ремонт и реконструкция </t>
  </si>
  <si>
    <t>программы "Дорожное хозяйство и благоустройство</t>
  </si>
  <si>
    <t>ЗАТО г. радужный Владимирской области"</t>
  </si>
  <si>
    <t>1.6.1</t>
  </si>
  <si>
    <t>Выполнение работ по текущему ремонту участка кольцевой автомобильной дороги вокруг 1 и 3 кварталов на территории ЗАТО г. Радужный Владимирской области</t>
  </si>
  <si>
    <t>2017-2022 гг.</t>
  </si>
  <si>
    <t>Итого 2022 год</t>
  </si>
  <si>
    <t>2017-2022 гг</t>
  </si>
  <si>
    <t>к подпрограмме "Строительство, ремонт и реконструкция объектов благоустройства"</t>
  </si>
  <si>
    <t>к подпрограмме "Содержание дорог и объектов благоустройства"</t>
  </si>
  <si>
    <t>Приложение № 3</t>
  </si>
  <si>
    <t>к подпрограмме "Ведомственная программа "Ямочный ремонт,</t>
  </si>
  <si>
    <t>сезонные работы по благоустройству города"</t>
  </si>
  <si>
    <t>Приложение № 1</t>
  </si>
  <si>
    <t>3. Ресурсное обеспечение муниципальной программы</t>
  </si>
  <si>
    <t>Наименование программы</t>
  </si>
  <si>
    <t>Сроки исполнения</t>
  </si>
  <si>
    <t>Исполнители, соисполнители, ответственные за реализацию программы</t>
  </si>
  <si>
    <t>Собственных доходов:</t>
  </si>
  <si>
    <t>Субсидии, иные межбюджетные трансферты</t>
  </si>
  <si>
    <t>1.</t>
  </si>
  <si>
    <t>Муниципальная программа "Дорожное хозяйство и благоустройство ЗАТО г.Радужный Владимирской области"</t>
  </si>
  <si>
    <t>МКУ "Дорожник", МКУ "ГКМХ"</t>
  </si>
  <si>
    <t>2023 год</t>
  </si>
  <si>
    <t xml:space="preserve">2024 год </t>
  </si>
  <si>
    <t>2017-2024гг.</t>
  </si>
  <si>
    <t>Подпрограмма "Строительство, ремонт и реконструкция автомобильных дорог общего пользования местного значения"</t>
  </si>
  <si>
    <t>Итого:</t>
  </si>
  <si>
    <t>Подпрограмма "Строительство, ремонт и реконструкция объектов благоустройства"</t>
  </si>
  <si>
    <t>МКУ "Дорожник", МКУ "ГКМХ"              МКУ "ККиС"</t>
  </si>
  <si>
    <t>Подпрограмма "Содержание дорог и объектов благоустройства"</t>
  </si>
  <si>
    <t>Подпрограмма "Техническое обслуживание, ремонт и медернизация уличного освещения"</t>
  </si>
  <si>
    <t>МКУ «ГКМХ»</t>
  </si>
  <si>
    <t>Подпрограмма "Формирование комфортной городской среды"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</si>
  <si>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</si>
  <si>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Подпрограмма "Ведомственная программа "Ямочный ремонт, сезонные работы по благоустройству города"</t>
  </si>
  <si>
    <t>Выполнение работ по текущему ремонту участка кольцевой автомобильной дороги вокруг 1 и 3 кварталов (от жилого дома №19 1квартала до дома № 22а (магазин "Магнит") 1квартала и от жилого дома №28 1квартала до жилого дома №32 1квартала) на территории ЗАТО г. Радужный Владимирской области                                   17 537 ОП МГ-02</t>
  </si>
  <si>
    <t>2017-2022гг.</t>
  </si>
  <si>
    <t>1.5.2</t>
  </si>
  <si>
    <t>1.2.7</t>
  </si>
  <si>
    <t>1.2.7.1</t>
  </si>
  <si>
    <t>1.2.7.2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</si>
  <si>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</si>
  <si>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5</t>
  </si>
  <si>
    <t>к постановлению администрации ЗАТО.г.Радужный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</si>
  <si>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7</t>
  </si>
  <si>
    <t>3. Ресурсное обеспечение подпрограммы</t>
  </si>
  <si>
    <t>2018-2022</t>
  </si>
  <si>
    <t xml:space="preserve">МКУ «ГКМХ»                                          МКУ «Дорожник», 
Управляющие организации, ТСЖ,
Управление культуры,
Управление образования
</t>
  </si>
  <si>
    <t>2018-2022гг.</t>
  </si>
  <si>
    <t>В том числе по годам</t>
  </si>
  <si>
    <t>Приложение № 2</t>
  </si>
  <si>
    <t>к подпрограмме "Формирование комфортной городской среды</t>
  </si>
  <si>
    <t>Работы по исправлению профиля дороги щебнем в квартале 7/1 на территории ЗАТО г. Радужный Владимирской области</t>
  </si>
  <si>
    <t>МКУ «Дорожник» МУП "РЭС"</t>
  </si>
  <si>
    <t xml:space="preserve">МКУ "Дорожник"  МКУ "ГКМХ"              МКУ "ККиС"              </t>
  </si>
  <si>
    <t>МКУ "Дорожник"  МКУ "ГКМХ"              МКУ "ККиС"</t>
  </si>
  <si>
    <t>МКУ "Дорожник", МКУ "ГКМХ"                       МУП "РЭС"</t>
  </si>
  <si>
    <t xml:space="preserve">МКУ "Дорожник", МКУ "ГКМХ"       </t>
  </si>
  <si>
    <t xml:space="preserve">МКУ "Дорожник", МКУ "ГКМХ"              </t>
  </si>
  <si>
    <t>к подпрограмме "Техническое обслуживание, ремонт и модернизация уличного освещения"</t>
  </si>
  <si>
    <t>811/244</t>
  </si>
  <si>
    <t>135F25555D</t>
  </si>
  <si>
    <t>от 25.12.2019 № 1824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</si>
</sst>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" fillId="24" borderId="0" xfId="0" applyFont="1" applyFill="1" applyBorder="1" applyAlignment="1">
      <alignment vertical="top" wrapText="1"/>
    </xf>
    <xf numFmtId="0" fontId="6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6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90" fontId="7" fillId="24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98" fontId="6" fillId="24" borderId="10" xfId="0" applyNumberFormat="1" applyFont="1" applyFill="1" applyBorder="1" applyAlignment="1">
      <alignment horizontal="center" vertical="center"/>
    </xf>
    <xf numFmtId="198" fontId="6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98" fontId="6" fillId="24" borderId="10" xfId="0" applyNumberFormat="1" applyFont="1" applyFill="1" applyBorder="1" applyAlignment="1" applyProtection="1">
      <alignment horizontal="center" vertical="center"/>
      <protection locked="0"/>
    </xf>
    <xf numFmtId="198" fontId="6" fillId="24" borderId="10" xfId="0" applyNumberFormat="1" applyFont="1" applyFill="1" applyBorder="1" applyAlignment="1" applyProtection="1">
      <alignment horizontal="center" vertical="center" wrapText="1"/>
      <protection hidden="1"/>
    </xf>
    <xf numFmtId="188" fontId="0" fillId="0" borderId="0" xfId="0" applyNumberFormat="1" applyAlignment="1">
      <alignment/>
    </xf>
    <xf numFmtId="198" fontId="0" fillId="0" borderId="0" xfId="0" applyNumberFormat="1" applyAlignment="1">
      <alignment/>
    </xf>
    <xf numFmtId="49" fontId="6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198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wrapText="1"/>
    </xf>
    <xf numFmtId="198" fontId="1" fillId="22" borderId="10" xfId="0" applyNumberFormat="1" applyFont="1" applyFill="1" applyBorder="1" applyAlignment="1">
      <alignment horizontal="center" vertical="center"/>
    </xf>
    <xf numFmtId="49" fontId="6" fillId="22" borderId="10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198" fontId="7" fillId="22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top" wrapText="1"/>
    </xf>
    <xf numFmtId="0" fontId="7" fillId="22" borderId="10" xfId="0" applyFont="1" applyFill="1" applyBorder="1" applyAlignment="1">
      <alignment horizontal="center" vertical="center"/>
    </xf>
    <xf numFmtId="198" fontId="1" fillId="22" borderId="10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19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49" fontId="7" fillId="24" borderId="10" xfId="0" applyNumberFormat="1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top" wrapText="1"/>
    </xf>
    <xf numFmtId="49" fontId="7" fillId="22" borderId="10" xfId="0" applyNumberFormat="1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190" fontId="1" fillId="22" borderId="10" xfId="0" applyNumberFormat="1" applyFont="1" applyFill="1" applyBorder="1" applyAlignment="1">
      <alignment horizontal="center"/>
    </xf>
    <xf numFmtId="19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198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98" fontId="3" fillId="22" borderId="10" xfId="0" applyNumberFormat="1" applyFont="1" applyFill="1" applyBorder="1" applyAlignment="1">
      <alignment horizontal="center" vertical="center" wrapText="1"/>
    </xf>
    <xf numFmtId="198" fontId="7" fillId="22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vertical="top" wrapText="1"/>
    </xf>
    <xf numFmtId="49" fontId="1" fillId="22" borderId="10" xfId="0" applyNumberFormat="1" applyFont="1" applyFill="1" applyBorder="1" applyAlignment="1">
      <alignment horizontal="center" vertical="center"/>
    </xf>
    <xf numFmtId="0" fontId="0" fillId="22" borderId="10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188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89" fontId="5" fillId="0" borderId="10" xfId="0" applyNumberFormat="1" applyFont="1" applyBorder="1" applyAlignment="1">
      <alignment/>
    </xf>
    <xf numFmtId="0" fontId="5" fillId="22" borderId="10" xfId="0" applyFont="1" applyFill="1" applyBorder="1" applyAlignment="1">
      <alignment vertical="center"/>
    </xf>
    <xf numFmtId="0" fontId="5" fillId="22" borderId="10" xfId="0" applyFont="1" applyFill="1" applyBorder="1" applyAlignment="1">
      <alignment/>
    </xf>
    <xf numFmtId="49" fontId="5" fillId="22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 horizontal="right"/>
    </xf>
    <xf numFmtId="188" fontId="5" fillId="22" borderId="10" xfId="0" applyNumberFormat="1" applyFont="1" applyFill="1" applyBorder="1" applyAlignment="1">
      <alignment/>
    </xf>
    <xf numFmtId="2" fontId="5" fillId="22" borderId="10" xfId="0" applyNumberFormat="1" applyFont="1" applyFill="1" applyBorder="1" applyAlignment="1">
      <alignment/>
    </xf>
    <xf numFmtId="2" fontId="35" fillId="22" borderId="10" xfId="0" applyNumberFormat="1" applyFont="1" applyFill="1" applyBorder="1" applyAlignment="1">
      <alignment/>
    </xf>
    <xf numFmtId="2" fontId="35" fillId="2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2" fontId="35" fillId="0" borderId="10" xfId="0" applyNumberFormat="1" applyFont="1" applyBorder="1" applyAlignment="1">
      <alignment/>
    </xf>
    <xf numFmtId="2" fontId="35" fillId="0" borderId="10" xfId="0" applyNumberFormat="1" applyFont="1" applyFill="1" applyBorder="1" applyAlignment="1">
      <alignment/>
    </xf>
    <xf numFmtId="188" fontId="35" fillId="0" borderId="10" xfId="0" applyNumberFormat="1" applyFont="1" applyBorder="1" applyAlignment="1">
      <alignment/>
    </xf>
    <xf numFmtId="189" fontId="3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188" fontId="1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9" fontId="6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6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6" fillId="22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24" borderId="18" xfId="0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left" vertical="center"/>
    </xf>
    <xf numFmtId="49" fontId="7" fillId="24" borderId="14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6" fillId="0" borderId="0" xfId="0" applyFont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8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left" vertical="center"/>
    </xf>
    <xf numFmtId="49" fontId="6" fillId="24" borderId="16" xfId="0" applyNumberFormat="1" applyFont="1" applyFill="1" applyBorder="1" applyAlignment="1">
      <alignment horizontal="left" vertical="center"/>
    </xf>
    <xf numFmtId="49" fontId="6" fillId="24" borderId="14" xfId="0" applyNumberFormat="1" applyFont="1" applyFill="1" applyBorder="1" applyAlignment="1">
      <alignment horizontal="left" vertical="center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98" fontId="6" fillId="24" borderId="10" xfId="0" applyNumberFormat="1" applyFont="1" applyFill="1" applyBorder="1" applyAlignment="1">
      <alignment horizontal="center" vertical="center"/>
    </xf>
    <xf numFmtId="190" fontId="6" fillId="24" borderId="18" xfId="0" applyNumberFormat="1" applyFont="1" applyFill="1" applyBorder="1" applyAlignment="1">
      <alignment horizontal="center" vertical="center"/>
    </xf>
    <xf numFmtId="190" fontId="6" fillId="24" borderId="17" xfId="0" applyNumberFormat="1" applyFont="1" applyFill="1" applyBorder="1" applyAlignment="1">
      <alignment horizontal="center" vertical="center"/>
    </xf>
    <xf numFmtId="190" fontId="6" fillId="24" borderId="21" xfId="0" applyNumberFormat="1" applyFont="1" applyFill="1" applyBorder="1" applyAlignment="1">
      <alignment horizontal="center" vertical="center"/>
    </xf>
    <xf numFmtId="190" fontId="6" fillId="24" borderId="22" xfId="0" applyNumberFormat="1" applyFont="1" applyFill="1" applyBorder="1" applyAlignment="1">
      <alignment horizontal="center" vertical="center"/>
    </xf>
    <xf numFmtId="190" fontId="6" fillId="24" borderId="19" xfId="0" applyNumberFormat="1" applyFont="1" applyFill="1" applyBorder="1" applyAlignment="1">
      <alignment horizontal="center" vertical="center"/>
    </xf>
    <xf numFmtId="190" fontId="6" fillId="24" borderId="20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198" fontId="6" fillId="24" borderId="13" xfId="0" applyNumberFormat="1" applyFont="1" applyFill="1" applyBorder="1" applyAlignment="1">
      <alignment horizontal="center" vertical="center"/>
    </xf>
    <xf numFmtId="198" fontId="6" fillId="24" borderId="14" xfId="0" applyNumberFormat="1" applyFont="1" applyFill="1" applyBorder="1" applyAlignment="1">
      <alignment horizontal="center" vertical="center"/>
    </xf>
    <xf numFmtId="198" fontId="6" fillId="0" borderId="13" xfId="0" applyNumberFormat="1" applyFont="1" applyBorder="1" applyAlignment="1">
      <alignment horizontal="center" vertical="center"/>
    </xf>
    <xf numFmtId="198" fontId="6" fillId="0" borderId="14" xfId="0" applyNumberFormat="1" applyFont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/>
    </xf>
    <xf numFmtId="198" fontId="3" fillId="0" borderId="13" xfId="0" applyNumberFormat="1" applyFont="1" applyBorder="1" applyAlignment="1">
      <alignment horizontal="center" vertical="center"/>
    </xf>
    <xf numFmtId="198" fontId="3" fillId="0" borderId="14" xfId="0" applyNumberFormat="1" applyFont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3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190" fontId="6" fillId="24" borderId="13" xfId="0" applyNumberFormat="1" applyFont="1" applyFill="1" applyBorder="1" applyAlignment="1">
      <alignment horizontal="center" vertical="center"/>
    </xf>
    <xf numFmtId="190" fontId="6" fillId="24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6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98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6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75" zoomScaleSheetLayoutView="75" workbookViewId="0" topLeftCell="A1">
      <selection activeCell="I37" sqref="I37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17.8515625" style="0" customWidth="1"/>
  </cols>
  <sheetData>
    <row r="1" spans="5:11" ht="15">
      <c r="E1" s="252" t="s">
        <v>428</v>
      </c>
      <c r="F1" s="252"/>
      <c r="G1" s="252"/>
      <c r="H1" s="252"/>
      <c r="I1" s="252"/>
      <c r="J1" s="252"/>
      <c r="K1" s="252"/>
    </row>
    <row r="2" spans="1:15" ht="15">
      <c r="A2" s="1"/>
      <c r="B2" s="1"/>
      <c r="C2" s="1"/>
      <c r="D2" s="1"/>
      <c r="E2" s="252" t="s">
        <v>387</v>
      </c>
      <c r="F2" s="252"/>
      <c r="G2" s="252"/>
      <c r="H2" s="252"/>
      <c r="I2" s="252"/>
      <c r="J2" s="252"/>
      <c r="K2" s="252"/>
      <c r="L2" s="31"/>
      <c r="M2" s="31"/>
      <c r="N2" s="31"/>
      <c r="O2" s="31"/>
    </row>
    <row r="3" spans="1:15" ht="15">
      <c r="A3" s="1"/>
      <c r="B3" s="1"/>
      <c r="C3" s="1"/>
      <c r="D3" s="1"/>
      <c r="E3" s="252" t="s">
        <v>478</v>
      </c>
      <c r="F3" s="252"/>
      <c r="G3" s="252"/>
      <c r="H3" s="252"/>
      <c r="I3" s="252"/>
      <c r="J3" s="252"/>
      <c r="K3" s="252"/>
      <c r="L3" s="31"/>
      <c r="M3" s="31"/>
      <c r="N3" s="31"/>
      <c r="O3" s="31"/>
    </row>
    <row r="4" spans="1:11" ht="27" customHeight="1">
      <c r="A4" s="253" t="s">
        <v>429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4.25" customHeight="1">
      <c r="A5" s="251" t="s">
        <v>20</v>
      </c>
      <c r="B5" s="251" t="s">
        <v>430</v>
      </c>
      <c r="C5" s="243" t="s">
        <v>431</v>
      </c>
      <c r="D5" s="243" t="s">
        <v>34</v>
      </c>
      <c r="E5" s="246" t="s">
        <v>21</v>
      </c>
      <c r="F5" s="246"/>
      <c r="G5" s="246"/>
      <c r="H5" s="246"/>
      <c r="I5" s="246"/>
      <c r="J5" s="243" t="s">
        <v>35</v>
      </c>
      <c r="K5" s="247" t="s">
        <v>432</v>
      </c>
    </row>
    <row r="6" spans="1:11" ht="12.75" customHeight="1">
      <c r="A6" s="251"/>
      <c r="B6" s="251"/>
      <c r="C6" s="243"/>
      <c r="D6" s="243"/>
      <c r="E6" s="243" t="s">
        <v>22</v>
      </c>
      <c r="F6" s="250" t="s">
        <v>433</v>
      </c>
      <c r="G6" s="250"/>
      <c r="H6" s="250"/>
      <c r="I6" s="250"/>
      <c r="J6" s="243"/>
      <c r="K6" s="248"/>
    </row>
    <row r="7" spans="1:11" ht="27.75" customHeight="1">
      <c r="A7" s="251"/>
      <c r="B7" s="251"/>
      <c r="C7" s="243"/>
      <c r="D7" s="243"/>
      <c r="E7" s="243"/>
      <c r="F7" s="250" t="s">
        <v>434</v>
      </c>
      <c r="G7" s="250"/>
      <c r="H7" s="250"/>
      <c r="I7" s="243" t="s">
        <v>23</v>
      </c>
      <c r="J7" s="243"/>
      <c r="K7" s="248"/>
    </row>
    <row r="8" spans="1:11" ht="27.75" customHeight="1">
      <c r="A8" s="251"/>
      <c r="B8" s="251"/>
      <c r="C8" s="243"/>
      <c r="D8" s="243"/>
      <c r="E8" s="243"/>
      <c r="F8" s="243" t="s">
        <v>151</v>
      </c>
      <c r="G8" s="250" t="s">
        <v>148</v>
      </c>
      <c r="H8" s="250"/>
      <c r="I8" s="243"/>
      <c r="J8" s="243"/>
      <c r="K8" s="248"/>
    </row>
    <row r="9" spans="1:11" ht="43.5" customHeight="1">
      <c r="A9" s="251"/>
      <c r="B9" s="251"/>
      <c r="C9" s="243"/>
      <c r="D9" s="243"/>
      <c r="E9" s="243"/>
      <c r="F9" s="243"/>
      <c r="G9" s="5" t="s">
        <v>149</v>
      </c>
      <c r="H9" s="5" t="s">
        <v>150</v>
      </c>
      <c r="I9" s="243"/>
      <c r="J9" s="243"/>
      <c r="K9" s="249"/>
    </row>
    <row r="10" spans="1:11" ht="12.75">
      <c r="A10" s="132">
        <v>1</v>
      </c>
      <c r="B10" s="132">
        <v>2</v>
      </c>
      <c r="C10" s="132">
        <v>3</v>
      </c>
      <c r="D10" s="132">
        <v>4</v>
      </c>
      <c r="E10" s="132">
        <v>5</v>
      </c>
      <c r="F10" s="132"/>
      <c r="G10" s="132"/>
      <c r="H10" s="132">
        <v>6</v>
      </c>
      <c r="I10" s="132">
        <v>7</v>
      </c>
      <c r="J10" s="132">
        <v>8</v>
      </c>
      <c r="K10" s="132">
        <v>9</v>
      </c>
    </row>
    <row r="11" spans="1:11" ht="42" customHeight="1">
      <c r="A11" s="244" t="s">
        <v>435</v>
      </c>
      <c r="B11" s="245" t="s">
        <v>436</v>
      </c>
      <c r="C11" s="133" t="s">
        <v>64</v>
      </c>
      <c r="D11" s="36">
        <f>D20+D27+D34+D41+D48+D57</f>
        <v>76573.46061</v>
      </c>
      <c r="E11" s="36">
        <f aca="true" t="shared" si="0" ref="E11:E16">E27</f>
        <v>120.6</v>
      </c>
      <c r="F11" s="36">
        <f>F20+F27+F34+F41+F48+F57</f>
        <v>8262.396</v>
      </c>
      <c r="G11" s="36">
        <v>0</v>
      </c>
      <c r="H11" s="36">
        <f>H20+H27+H34+H41+H48+H57</f>
        <v>7400</v>
      </c>
      <c r="I11" s="36">
        <f>I20+I27+I34+I41+I48+I57</f>
        <v>68190.46461</v>
      </c>
      <c r="J11" s="36">
        <v>0</v>
      </c>
      <c r="K11" s="142" t="s">
        <v>470</v>
      </c>
    </row>
    <row r="12" spans="1:11" ht="41.25" customHeight="1">
      <c r="A12" s="244"/>
      <c r="B12" s="245"/>
      <c r="C12" s="133" t="s">
        <v>65</v>
      </c>
      <c r="D12" s="36">
        <f>D21+D28+D35+D42+D49+D58</f>
        <v>68688.49616000001</v>
      </c>
      <c r="E12" s="36">
        <f t="shared" si="0"/>
        <v>120.6</v>
      </c>
      <c r="F12" s="36">
        <f>F21+F28+F35+F42+F49+F58</f>
        <v>6766.72661</v>
      </c>
      <c r="G12" s="36">
        <f aca="true" t="shared" si="1" ref="G12:H15">G21+G28+G35+G42+G49+G58</f>
        <v>3350.3158</v>
      </c>
      <c r="H12" s="36">
        <f t="shared" si="1"/>
        <v>3416.4108100000003</v>
      </c>
      <c r="I12" s="36">
        <f>I21+I28+I35+I42+I58+I49</f>
        <v>61636.6773</v>
      </c>
      <c r="J12" s="36">
        <f>J56</f>
        <v>164.49225</v>
      </c>
      <c r="K12" s="142" t="s">
        <v>471</v>
      </c>
    </row>
    <row r="13" spans="1:11" ht="41.25" customHeight="1">
      <c r="A13" s="244"/>
      <c r="B13" s="245"/>
      <c r="C13" s="133" t="s">
        <v>66</v>
      </c>
      <c r="D13" s="36">
        <f>D22+D29+D36+D43+D50+D59</f>
        <v>77862.7127</v>
      </c>
      <c r="E13" s="36">
        <f t="shared" si="0"/>
        <v>123.3</v>
      </c>
      <c r="F13" s="36">
        <f>F22+F29+F36+F43+F50+F59</f>
        <v>9647.54479</v>
      </c>
      <c r="G13" s="36">
        <f>G22+G29+G36+G43+G50+G59</f>
        <v>9574.59389</v>
      </c>
      <c r="H13" s="36">
        <f>H22+H29+H36+H43+H50+H59</f>
        <v>72.9509</v>
      </c>
      <c r="I13" s="36">
        <f>I22+I29+I36+I43+I50+I59</f>
        <v>67899.22791</v>
      </c>
      <c r="J13" s="36">
        <f>J22+J29+J36+J43+J50+J59</f>
        <v>192.64</v>
      </c>
      <c r="K13" s="142" t="s">
        <v>472</v>
      </c>
    </row>
    <row r="14" spans="1:11" ht="41.25" customHeight="1">
      <c r="A14" s="244"/>
      <c r="B14" s="245"/>
      <c r="C14" s="133" t="s">
        <v>140</v>
      </c>
      <c r="D14" s="36">
        <f>D23+D30+D37+D44+D51+D60</f>
        <v>63657.109000000004</v>
      </c>
      <c r="E14" s="36">
        <f t="shared" si="0"/>
        <v>123.3</v>
      </c>
      <c r="F14" s="36">
        <f>F23+F30+F37+F44+F51+F60</f>
        <v>10949.4</v>
      </c>
      <c r="G14" s="36">
        <f t="shared" si="1"/>
        <v>10522.02225</v>
      </c>
      <c r="H14" s="36">
        <f t="shared" si="1"/>
        <v>427.37775</v>
      </c>
      <c r="I14" s="36">
        <f>I23+I30+I37+I44+I51+I60</f>
        <v>52584.409</v>
      </c>
      <c r="J14" s="36">
        <v>0</v>
      </c>
      <c r="K14" s="142" t="s">
        <v>473</v>
      </c>
    </row>
    <row r="15" spans="1:11" ht="41.25" customHeight="1">
      <c r="A15" s="244"/>
      <c r="B15" s="245"/>
      <c r="C15" s="133" t="s">
        <v>152</v>
      </c>
      <c r="D15" s="36">
        <f>D24+D31+D38+D45+D52+D61</f>
        <v>57294.09299999999</v>
      </c>
      <c r="E15" s="36">
        <f t="shared" si="0"/>
        <v>123.3</v>
      </c>
      <c r="F15" s="36">
        <f>F24+F31+F38+F45+F52+F61</f>
        <v>10614.3</v>
      </c>
      <c r="G15" s="36">
        <f t="shared" si="1"/>
        <v>10521.952430000001</v>
      </c>
      <c r="H15" s="36">
        <f t="shared" si="1"/>
        <v>92.34757</v>
      </c>
      <c r="I15" s="36">
        <f>I24+I31+I38+I45+I52+I61</f>
        <v>46556.493</v>
      </c>
      <c r="J15" s="36">
        <v>0</v>
      </c>
      <c r="K15" s="142" t="s">
        <v>474</v>
      </c>
    </row>
    <row r="16" spans="1:11" ht="41.25" customHeight="1">
      <c r="A16" s="244"/>
      <c r="B16" s="245"/>
      <c r="C16" s="133" t="s">
        <v>153</v>
      </c>
      <c r="D16" s="36">
        <f>E16+F16+I16</f>
        <v>46325.786</v>
      </c>
      <c r="E16" s="36">
        <f t="shared" si="0"/>
        <v>123.3</v>
      </c>
      <c r="F16" s="36">
        <f>F25+F32+F39+F53+F62</f>
        <v>4810.8</v>
      </c>
      <c r="G16" s="36">
        <f>G25+G53</f>
        <v>4714.584</v>
      </c>
      <c r="H16" s="36">
        <f>H53</f>
        <v>96.216</v>
      </c>
      <c r="I16" s="36">
        <f>I25+I32+I39+I46+I53+I62</f>
        <v>41391.686</v>
      </c>
      <c r="J16" s="36">
        <f>J53</f>
        <v>0</v>
      </c>
      <c r="K16" s="142" t="s">
        <v>18</v>
      </c>
    </row>
    <row r="17" spans="1:11" ht="41.25" customHeight="1">
      <c r="A17" s="244"/>
      <c r="B17" s="245"/>
      <c r="C17" s="133" t="s">
        <v>438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142" t="s">
        <v>18</v>
      </c>
    </row>
    <row r="18" spans="1:11" ht="41.25" customHeight="1">
      <c r="A18" s="244"/>
      <c r="B18" s="245"/>
      <c r="C18" s="133" t="s">
        <v>439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142" t="s">
        <v>18</v>
      </c>
    </row>
    <row r="19" spans="1:11" ht="26.25" customHeight="1">
      <c r="A19" s="134"/>
      <c r="B19" s="135" t="s">
        <v>24</v>
      </c>
      <c r="C19" s="133" t="s">
        <v>440</v>
      </c>
      <c r="D19" s="36">
        <f>D11+D12+D13+D14+D15+D16+D17+D18</f>
        <v>390401.65747000003</v>
      </c>
      <c r="E19" s="36">
        <f aca="true" t="shared" si="2" ref="E19:J19">E11+E12+E13+E14+E15+E16+E17+E18</f>
        <v>734.4</v>
      </c>
      <c r="F19" s="36">
        <f t="shared" si="2"/>
        <v>51051.167400000006</v>
      </c>
      <c r="G19" s="36">
        <f t="shared" si="2"/>
        <v>38683.46837</v>
      </c>
      <c r="H19" s="36">
        <f t="shared" si="2"/>
        <v>11505.303030000001</v>
      </c>
      <c r="I19" s="36">
        <f t="shared" si="2"/>
        <v>338258.95782</v>
      </c>
      <c r="J19" s="36">
        <f t="shared" si="2"/>
        <v>357.13225</v>
      </c>
      <c r="K19" s="136"/>
    </row>
    <row r="20" spans="1:11" ht="24.75" customHeight="1">
      <c r="A20" s="240" t="s">
        <v>25</v>
      </c>
      <c r="B20" s="241" t="s">
        <v>441</v>
      </c>
      <c r="C20" s="137" t="s">
        <v>64</v>
      </c>
      <c r="D20" s="35">
        <f>H20+I20</f>
        <v>26889.40543</v>
      </c>
      <c r="E20" s="35">
        <v>0</v>
      </c>
      <c r="F20" s="35">
        <f>G20+H20</f>
        <v>7400</v>
      </c>
      <c r="G20" s="35">
        <v>0</v>
      </c>
      <c r="H20" s="35">
        <v>7400</v>
      </c>
      <c r="I20" s="35">
        <v>19489.40543</v>
      </c>
      <c r="J20" s="35">
        <v>0</v>
      </c>
      <c r="K20" s="138" t="s">
        <v>26</v>
      </c>
    </row>
    <row r="21" spans="1:11" ht="24.75" customHeight="1">
      <c r="A21" s="240"/>
      <c r="B21" s="241"/>
      <c r="C21" s="137" t="s">
        <v>65</v>
      </c>
      <c r="D21" s="54">
        <f>F21+I21</f>
        <v>9567.085579999999</v>
      </c>
      <c r="E21" s="54">
        <v>0</v>
      </c>
      <c r="F21" s="54">
        <f>G21+H21</f>
        <v>3000</v>
      </c>
      <c r="G21" s="54">
        <v>0</v>
      </c>
      <c r="H21" s="54">
        <v>3000</v>
      </c>
      <c r="I21" s="54">
        <v>6567.08558</v>
      </c>
      <c r="J21" s="35">
        <v>0</v>
      </c>
      <c r="K21" s="138" t="s">
        <v>26</v>
      </c>
    </row>
    <row r="22" spans="1:11" ht="24.75" customHeight="1">
      <c r="A22" s="240"/>
      <c r="B22" s="241"/>
      <c r="C22" s="139" t="s">
        <v>66</v>
      </c>
      <c r="D22" s="84">
        <f>F22+I22</f>
        <v>10857.673999999999</v>
      </c>
      <c r="E22" s="84">
        <v>0</v>
      </c>
      <c r="F22" s="84">
        <f>G22</f>
        <v>6000</v>
      </c>
      <c r="G22" s="84">
        <v>6000</v>
      </c>
      <c r="H22" s="84">
        <v>0</v>
      </c>
      <c r="I22" s="84">
        <v>4857.674</v>
      </c>
      <c r="J22" s="84">
        <v>0</v>
      </c>
      <c r="K22" s="140" t="s">
        <v>26</v>
      </c>
    </row>
    <row r="23" spans="1:11" ht="24.75" customHeight="1">
      <c r="A23" s="240"/>
      <c r="B23" s="241"/>
      <c r="C23" s="137" t="s">
        <v>140</v>
      </c>
      <c r="D23" s="35">
        <f>F23+I23</f>
        <v>7600</v>
      </c>
      <c r="E23" s="35">
        <v>0</v>
      </c>
      <c r="F23" s="35">
        <f>G23</f>
        <v>6000</v>
      </c>
      <c r="G23" s="35">
        <v>6000</v>
      </c>
      <c r="H23" s="35">
        <v>0</v>
      </c>
      <c r="I23" s="35">
        <v>1600</v>
      </c>
      <c r="J23" s="35">
        <v>0</v>
      </c>
      <c r="K23" s="138" t="s">
        <v>26</v>
      </c>
    </row>
    <row r="24" spans="1:11" ht="24.75" customHeight="1">
      <c r="A24" s="240"/>
      <c r="B24" s="241"/>
      <c r="C24" s="137" t="s">
        <v>152</v>
      </c>
      <c r="D24" s="35">
        <f>F24+I24</f>
        <v>7500</v>
      </c>
      <c r="E24" s="35">
        <v>0</v>
      </c>
      <c r="F24" s="35">
        <f>G24</f>
        <v>6000</v>
      </c>
      <c r="G24" s="35">
        <v>6000</v>
      </c>
      <c r="H24" s="35">
        <v>0</v>
      </c>
      <c r="I24" s="35">
        <v>1500</v>
      </c>
      <c r="J24" s="35">
        <v>0</v>
      </c>
      <c r="K24" s="138" t="s">
        <v>26</v>
      </c>
    </row>
    <row r="25" spans="1:11" ht="24.75" customHeight="1">
      <c r="A25" s="240"/>
      <c r="B25" s="241"/>
      <c r="C25" s="137" t="s">
        <v>153</v>
      </c>
      <c r="D25" s="35">
        <f>F25+I25</f>
        <v>1500</v>
      </c>
      <c r="E25" s="35">
        <v>0</v>
      </c>
      <c r="F25" s="35">
        <f>G25</f>
        <v>0</v>
      </c>
      <c r="G25" s="35">
        <v>0</v>
      </c>
      <c r="H25" s="35">
        <v>0</v>
      </c>
      <c r="I25" s="35">
        <v>1500</v>
      </c>
      <c r="J25" s="35">
        <v>0</v>
      </c>
      <c r="K25" s="138" t="s">
        <v>26</v>
      </c>
    </row>
    <row r="26" spans="1:11" ht="26.25" customHeight="1">
      <c r="A26" s="134"/>
      <c r="B26" s="135" t="s">
        <v>442</v>
      </c>
      <c r="C26" s="133" t="s">
        <v>452</v>
      </c>
      <c r="D26" s="36">
        <f aca="true" t="shared" si="3" ref="D26:I26">D20+D21+D22+D23+D24+D25</f>
        <v>63914.16501</v>
      </c>
      <c r="E26" s="36">
        <f t="shared" si="3"/>
        <v>0</v>
      </c>
      <c r="F26" s="36">
        <f t="shared" si="3"/>
        <v>28400</v>
      </c>
      <c r="G26" s="36">
        <f t="shared" si="3"/>
        <v>18000</v>
      </c>
      <c r="H26" s="36">
        <f t="shared" si="3"/>
        <v>10400</v>
      </c>
      <c r="I26" s="36">
        <f t="shared" si="3"/>
        <v>35514.16501</v>
      </c>
      <c r="J26" s="36">
        <v>0</v>
      </c>
      <c r="K26" s="141"/>
    </row>
    <row r="27" spans="1:12" ht="39.75" customHeight="1">
      <c r="A27" s="240" t="s">
        <v>28</v>
      </c>
      <c r="B27" s="242" t="s">
        <v>443</v>
      </c>
      <c r="C27" s="137" t="s">
        <v>64</v>
      </c>
      <c r="D27" s="39">
        <f>E27+F27+I27</f>
        <v>5683.55097</v>
      </c>
      <c r="E27" s="35">
        <v>120.6</v>
      </c>
      <c r="F27" s="35">
        <v>862.396</v>
      </c>
      <c r="G27" s="35">
        <v>0</v>
      </c>
      <c r="H27" s="35">
        <v>0</v>
      </c>
      <c r="I27" s="39">
        <v>4700.55497</v>
      </c>
      <c r="J27" s="35">
        <v>0</v>
      </c>
      <c r="K27" s="142" t="s">
        <v>444</v>
      </c>
      <c r="L27" s="1"/>
    </row>
    <row r="28" spans="1:12" ht="39.75" customHeight="1">
      <c r="A28" s="240"/>
      <c r="B28" s="242"/>
      <c r="C28" s="137" t="s">
        <v>65</v>
      </c>
      <c r="D28" s="47">
        <f>E28+F28+I28</f>
        <v>8437.09743</v>
      </c>
      <c r="E28" s="54">
        <v>120.6</v>
      </c>
      <c r="F28" s="54">
        <f>G28+H28</f>
        <v>797.6415400000001</v>
      </c>
      <c r="G28" s="54">
        <v>707.83009</v>
      </c>
      <c r="H28" s="54">
        <v>89.81145</v>
      </c>
      <c r="I28" s="47">
        <v>7518.85589</v>
      </c>
      <c r="J28" s="54">
        <v>0</v>
      </c>
      <c r="K28" s="142" t="s">
        <v>444</v>
      </c>
      <c r="L28" s="1"/>
    </row>
    <row r="29" spans="1:12" ht="30" customHeight="1">
      <c r="A29" s="240"/>
      <c r="B29" s="242"/>
      <c r="C29" s="139" t="s">
        <v>66</v>
      </c>
      <c r="D29" s="91">
        <f>E29+I29</f>
        <v>5627.18861</v>
      </c>
      <c r="E29" s="84">
        <v>123.3</v>
      </c>
      <c r="F29" s="84">
        <v>0</v>
      </c>
      <c r="G29" s="84">
        <v>0</v>
      </c>
      <c r="H29" s="84">
        <v>0</v>
      </c>
      <c r="I29" s="91">
        <v>5503.88861</v>
      </c>
      <c r="J29" s="84">
        <v>0</v>
      </c>
      <c r="K29" s="142" t="s">
        <v>437</v>
      </c>
      <c r="L29" s="1"/>
    </row>
    <row r="30" spans="1:12" ht="30" customHeight="1">
      <c r="A30" s="240"/>
      <c r="B30" s="242"/>
      <c r="C30" s="137" t="s">
        <v>140</v>
      </c>
      <c r="D30" s="39">
        <f>E30+I30</f>
        <v>1505.3</v>
      </c>
      <c r="E30" s="35">
        <v>123.3</v>
      </c>
      <c r="F30" s="35">
        <v>0</v>
      </c>
      <c r="G30" s="35">
        <v>0</v>
      </c>
      <c r="H30" s="35">
        <v>0</v>
      </c>
      <c r="I30" s="39">
        <v>1382</v>
      </c>
      <c r="J30" s="35">
        <v>0</v>
      </c>
      <c r="K30" s="142" t="s">
        <v>437</v>
      </c>
      <c r="L30" s="1"/>
    </row>
    <row r="31" spans="1:12" ht="30" customHeight="1">
      <c r="A31" s="240"/>
      <c r="B31" s="242"/>
      <c r="C31" s="137" t="s">
        <v>152</v>
      </c>
      <c r="D31" s="39">
        <f>E31+I31</f>
        <v>1505.3</v>
      </c>
      <c r="E31" s="35">
        <v>123.3</v>
      </c>
      <c r="F31" s="35">
        <v>0</v>
      </c>
      <c r="G31" s="35">
        <v>0</v>
      </c>
      <c r="H31" s="35">
        <v>0</v>
      </c>
      <c r="I31" s="39">
        <v>1382</v>
      </c>
      <c r="J31" s="35">
        <v>0</v>
      </c>
      <c r="K31" s="142" t="s">
        <v>437</v>
      </c>
      <c r="L31" s="1"/>
    </row>
    <row r="32" spans="1:12" ht="30" customHeight="1">
      <c r="A32" s="240"/>
      <c r="B32" s="242"/>
      <c r="C32" s="137" t="s">
        <v>153</v>
      </c>
      <c r="D32" s="39">
        <f>I32+E32</f>
        <v>1505.3</v>
      </c>
      <c r="E32" s="35">
        <v>123.3</v>
      </c>
      <c r="F32" s="35">
        <v>0</v>
      </c>
      <c r="G32" s="35">
        <v>0</v>
      </c>
      <c r="H32" s="35">
        <v>0</v>
      </c>
      <c r="I32" s="39">
        <v>1382</v>
      </c>
      <c r="J32" s="35">
        <v>0</v>
      </c>
      <c r="K32" s="142" t="s">
        <v>437</v>
      </c>
      <c r="L32" s="1"/>
    </row>
    <row r="33" spans="1:12" ht="30" customHeight="1">
      <c r="A33" s="134"/>
      <c r="B33" s="135" t="s">
        <v>442</v>
      </c>
      <c r="C33" s="133" t="s">
        <v>452</v>
      </c>
      <c r="D33" s="143">
        <f>SUM(D27:D32)</f>
        <v>24263.737009999997</v>
      </c>
      <c r="E33" s="36">
        <f>SUM(E27:E32)</f>
        <v>734.4</v>
      </c>
      <c r="F33" s="36">
        <f>SUM(F27:F32)</f>
        <v>1660.03754</v>
      </c>
      <c r="G33" s="36">
        <f>G27+G28+G29+G30</f>
        <v>707.83009</v>
      </c>
      <c r="H33" s="36">
        <f>H27+H28</f>
        <v>89.81145</v>
      </c>
      <c r="I33" s="40">
        <f>SUM(I27:I32)</f>
        <v>21869.299469999998</v>
      </c>
      <c r="J33" s="36">
        <v>0</v>
      </c>
      <c r="K33" s="3"/>
      <c r="L33" s="1"/>
    </row>
    <row r="34" spans="1:12" ht="24.75" customHeight="1">
      <c r="A34" s="240" t="s">
        <v>30</v>
      </c>
      <c r="B34" s="243" t="s">
        <v>445</v>
      </c>
      <c r="C34" s="137" t="s">
        <v>64</v>
      </c>
      <c r="D34" s="39">
        <f aca="true" t="shared" si="4" ref="D34:D39">I34</f>
        <v>26320.12689</v>
      </c>
      <c r="E34" s="35">
        <v>0</v>
      </c>
      <c r="F34" s="35">
        <v>0</v>
      </c>
      <c r="G34" s="35">
        <v>0</v>
      </c>
      <c r="H34" s="35">
        <v>0</v>
      </c>
      <c r="I34" s="39">
        <v>26320.12689</v>
      </c>
      <c r="J34" s="35">
        <v>0</v>
      </c>
      <c r="K34" s="3" t="s">
        <v>29</v>
      </c>
      <c r="L34" s="1"/>
    </row>
    <row r="35" spans="1:12" ht="24.75" customHeight="1">
      <c r="A35" s="240"/>
      <c r="B35" s="243"/>
      <c r="C35" s="137" t="s">
        <v>65</v>
      </c>
      <c r="D35" s="47">
        <f t="shared" si="4"/>
        <v>29552.07792</v>
      </c>
      <c r="E35" s="54">
        <v>0</v>
      </c>
      <c r="F35" s="54">
        <v>0</v>
      </c>
      <c r="G35" s="54">
        <v>0</v>
      </c>
      <c r="H35" s="54">
        <v>0</v>
      </c>
      <c r="I35" s="47">
        <v>29552.07792</v>
      </c>
      <c r="J35" s="54">
        <v>0</v>
      </c>
      <c r="K35" s="3" t="s">
        <v>29</v>
      </c>
      <c r="L35" s="1"/>
    </row>
    <row r="36" spans="1:12" ht="31.5" customHeight="1">
      <c r="A36" s="240"/>
      <c r="B36" s="243"/>
      <c r="C36" s="139" t="s">
        <v>66</v>
      </c>
      <c r="D36" s="91">
        <f>I36+J36</f>
        <v>35183.3784</v>
      </c>
      <c r="E36" s="84">
        <v>0</v>
      </c>
      <c r="F36" s="84">
        <v>0</v>
      </c>
      <c r="G36" s="84">
        <v>0</v>
      </c>
      <c r="H36" s="84">
        <v>0</v>
      </c>
      <c r="I36" s="91">
        <v>34990.7384</v>
      </c>
      <c r="J36" s="84">
        <v>192.64</v>
      </c>
      <c r="K36" s="3" t="s">
        <v>19</v>
      </c>
      <c r="L36" s="1"/>
    </row>
    <row r="37" spans="1:12" ht="24.75" customHeight="1">
      <c r="A37" s="240"/>
      <c r="B37" s="243"/>
      <c r="C37" s="137" t="s">
        <v>140</v>
      </c>
      <c r="D37" s="39">
        <f t="shared" si="4"/>
        <v>32389.101</v>
      </c>
      <c r="E37" s="35">
        <v>0</v>
      </c>
      <c r="F37" s="35">
        <v>0</v>
      </c>
      <c r="G37" s="35">
        <v>0</v>
      </c>
      <c r="H37" s="35">
        <v>0</v>
      </c>
      <c r="I37" s="39">
        <v>32389.101</v>
      </c>
      <c r="J37" s="35">
        <v>0</v>
      </c>
      <c r="K37" s="3" t="s">
        <v>29</v>
      </c>
      <c r="L37" s="1"/>
    </row>
    <row r="38" spans="1:12" ht="24.75" customHeight="1">
      <c r="A38" s="240"/>
      <c r="B38" s="243"/>
      <c r="C38" s="137" t="s">
        <v>152</v>
      </c>
      <c r="D38" s="39">
        <f t="shared" si="4"/>
        <v>29494.366</v>
      </c>
      <c r="E38" s="35">
        <v>0</v>
      </c>
      <c r="F38" s="35">
        <v>0</v>
      </c>
      <c r="G38" s="35">
        <v>0</v>
      </c>
      <c r="H38" s="35">
        <v>0</v>
      </c>
      <c r="I38" s="39">
        <v>29494.366</v>
      </c>
      <c r="J38" s="35">
        <v>0</v>
      </c>
      <c r="K38" s="3" t="s">
        <v>29</v>
      </c>
      <c r="L38" s="1"/>
    </row>
    <row r="39" spans="1:12" ht="24.75" customHeight="1">
      <c r="A39" s="240"/>
      <c r="B39" s="243"/>
      <c r="C39" s="137" t="s">
        <v>153</v>
      </c>
      <c r="D39" s="39">
        <f t="shared" si="4"/>
        <v>24160.275</v>
      </c>
      <c r="E39" s="35">
        <v>0</v>
      </c>
      <c r="F39" s="35">
        <v>0</v>
      </c>
      <c r="G39" s="35">
        <v>0</v>
      </c>
      <c r="H39" s="35">
        <v>0</v>
      </c>
      <c r="I39" s="39">
        <v>24160.275</v>
      </c>
      <c r="J39" s="35">
        <v>0</v>
      </c>
      <c r="K39" s="3" t="s">
        <v>29</v>
      </c>
      <c r="L39" s="1"/>
    </row>
    <row r="40" spans="1:12" ht="24.75" customHeight="1">
      <c r="A40" s="134"/>
      <c r="B40" s="135" t="s">
        <v>442</v>
      </c>
      <c r="C40" s="133" t="s">
        <v>452</v>
      </c>
      <c r="D40" s="40">
        <f>SUM(D34:D39)</f>
        <v>177099.32520999998</v>
      </c>
      <c r="E40" s="36">
        <v>0</v>
      </c>
      <c r="F40" s="36">
        <v>0</v>
      </c>
      <c r="G40" s="36">
        <v>0</v>
      </c>
      <c r="H40" s="36">
        <f>H34</f>
        <v>0</v>
      </c>
      <c r="I40" s="40">
        <f>SUM(I34:I39)</f>
        <v>176906.68521</v>
      </c>
      <c r="J40" s="36">
        <f>J36</f>
        <v>192.64</v>
      </c>
      <c r="K40" s="3"/>
      <c r="L40" s="1"/>
    </row>
    <row r="41" spans="1:12" ht="24.75" customHeight="1">
      <c r="A41" s="240" t="s">
        <v>31</v>
      </c>
      <c r="B41" s="243" t="s">
        <v>446</v>
      </c>
      <c r="C41" s="137" t="s">
        <v>64</v>
      </c>
      <c r="D41" s="39">
        <f aca="true" t="shared" si="5" ref="D41:D46">I41</f>
        <v>13967.83368</v>
      </c>
      <c r="E41" s="35">
        <v>0</v>
      </c>
      <c r="F41" s="35">
        <v>0</v>
      </c>
      <c r="G41" s="35">
        <v>0</v>
      </c>
      <c r="H41" s="35">
        <v>0</v>
      </c>
      <c r="I41" s="39">
        <v>13967.83368</v>
      </c>
      <c r="J41" s="35">
        <v>0</v>
      </c>
      <c r="K41" s="3" t="s">
        <v>447</v>
      </c>
      <c r="L41" s="1"/>
    </row>
    <row r="42" spans="1:12" ht="24.75" customHeight="1">
      <c r="A42" s="240"/>
      <c r="B42" s="243"/>
      <c r="C42" s="137" t="s">
        <v>65</v>
      </c>
      <c r="D42" s="47">
        <f t="shared" si="5"/>
        <v>12373.54559</v>
      </c>
      <c r="E42" s="54">
        <v>0</v>
      </c>
      <c r="F42" s="54">
        <v>0</v>
      </c>
      <c r="G42" s="54">
        <v>0</v>
      </c>
      <c r="H42" s="54">
        <v>0</v>
      </c>
      <c r="I42" s="47">
        <v>12373.54559</v>
      </c>
      <c r="J42" s="54">
        <v>0</v>
      </c>
      <c r="K42" s="3" t="s">
        <v>447</v>
      </c>
      <c r="L42" s="1"/>
    </row>
    <row r="43" spans="1:12" ht="24.75" customHeight="1">
      <c r="A43" s="240"/>
      <c r="B43" s="243"/>
      <c r="C43" s="139" t="s">
        <v>66</v>
      </c>
      <c r="D43" s="91">
        <f t="shared" si="5"/>
        <v>13237.22754</v>
      </c>
      <c r="E43" s="84">
        <v>0</v>
      </c>
      <c r="F43" s="84">
        <v>0</v>
      </c>
      <c r="G43" s="84">
        <v>0</v>
      </c>
      <c r="H43" s="84">
        <v>0</v>
      </c>
      <c r="I43" s="91">
        <v>13237.22754</v>
      </c>
      <c r="J43" s="84">
        <v>0</v>
      </c>
      <c r="K43" s="3" t="s">
        <v>447</v>
      </c>
      <c r="L43" s="1"/>
    </row>
    <row r="44" spans="1:12" ht="24.75" customHeight="1">
      <c r="A44" s="240"/>
      <c r="B44" s="243"/>
      <c r="C44" s="137" t="s">
        <v>140</v>
      </c>
      <c r="D44" s="39">
        <f t="shared" si="5"/>
        <v>15868</v>
      </c>
      <c r="E44" s="35">
        <v>0</v>
      </c>
      <c r="F44" s="35">
        <v>0</v>
      </c>
      <c r="G44" s="35">
        <v>0</v>
      </c>
      <c r="H44" s="35">
        <v>0</v>
      </c>
      <c r="I44" s="39">
        <v>15868</v>
      </c>
      <c r="J44" s="35">
        <v>0</v>
      </c>
      <c r="K44" s="3" t="s">
        <v>447</v>
      </c>
      <c r="L44" s="1"/>
    </row>
    <row r="45" spans="1:12" ht="24.75" customHeight="1">
      <c r="A45" s="240"/>
      <c r="B45" s="243"/>
      <c r="C45" s="137" t="s">
        <v>152</v>
      </c>
      <c r="D45" s="39">
        <f t="shared" si="5"/>
        <v>13000</v>
      </c>
      <c r="E45" s="35">
        <v>0</v>
      </c>
      <c r="F45" s="35">
        <v>0</v>
      </c>
      <c r="G45" s="35">
        <v>0</v>
      </c>
      <c r="H45" s="35">
        <v>0</v>
      </c>
      <c r="I45" s="39">
        <v>13000</v>
      </c>
      <c r="J45" s="35">
        <v>0</v>
      </c>
      <c r="K45" s="3" t="s">
        <v>447</v>
      </c>
      <c r="L45" s="1"/>
    </row>
    <row r="46" spans="1:12" ht="24.75" customHeight="1">
      <c r="A46" s="240"/>
      <c r="B46" s="243"/>
      <c r="C46" s="137" t="s">
        <v>153</v>
      </c>
      <c r="D46" s="39">
        <f t="shared" si="5"/>
        <v>13500</v>
      </c>
      <c r="E46" s="35">
        <v>0</v>
      </c>
      <c r="F46" s="35">
        <v>0</v>
      </c>
      <c r="G46" s="35">
        <v>0</v>
      </c>
      <c r="H46" s="35">
        <v>0</v>
      </c>
      <c r="I46" s="39">
        <v>13500</v>
      </c>
      <c r="J46" s="35">
        <v>0</v>
      </c>
      <c r="K46" s="3" t="s">
        <v>447</v>
      </c>
      <c r="L46" s="1"/>
    </row>
    <row r="47" spans="1:12" ht="24.75" customHeight="1">
      <c r="A47" s="51"/>
      <c r="B47" s="144" t="s">
        <v>442</v>
      </c>
      <c r="C47" s="133" t="s">
        <v>452</v>
      </c>
      <c r="D47" s="40">
        <f>SUM(D41:D46)</f>
        <v>81946.60681</v>
      </c>
      <c r="E47" s="36">
        <v>0</v>
      </c>
      <c r="F47" s="36">
        <v>0</v>
      </c>
      <c r="G47" s="36">
        <v>0</v>
      </c>
      <c r="H47" s="36">
        <v>0</v>
      </c>
      <c r="I47" s="40">
        <f>SUM(I41:I46)</f>
        <v>81946.60681</v>
      </c>
      <c r="J47" s="35">
        <v>0</v>
      </c>
      <c r="K47" s="3"/>
      <c r="L47" s="1"/>
    </row>
    <row r="48" spans="1:12" ht="24.75" customHeight="1">
      <c r="A48" s="240" t="s">
        <v>60</v>
      </c>
      <c r="B48" s="243" t="s">
        <v>448</v>
      </c>
      <c r="C48" s="137" t="s">
        <v>64</v>
      </c>
      <c r="D48" s="39">
        <f>I48</f>
        <v>0</v>
      </c>
      <c r="E48" s="35">
        <v>0</v>
      </c>
      <c r="F48" s="35">
        <v>0</v>
      </c>
      <c r="G48" s="35">
        <v>0</v>
      </c>
      <c r="H48" s="35">
        <v>0</v>
      </c>
      <c r="I48" s="39">
        <v>0</v>
      </c>
      <c r="J48" s="35">
        <v>0</v>
      </c>
      <c r="K48" s="239" t="s">
        <v>449</v>
      </c>
      <c r="L48" s="1"/>
    </row>
    <row r="49" spans="1:12" ht="24.75" customHeight="1">
      <c r="A49" s="240"/>
      <c r="B49" s="243"/>
      <c r="C49" s="137" t="s">
        <v>65</v>
      </c>
      <c r="D49" s="47">
        <f>F49+I49+J49</f>
        <v>4949.12503</v>
      </c>
      <c r="E49" s="35">
        <v>0</v>
      </c>
      <c r="F49" s="35">
        <f aca="true" t="shared" si="6" ref="F49:F55">G49+H49</f>
        <v>2969.08507</v>
      </c>
      <c r="G49" s="35">
        <v>2642.48571</v>
      </c>
      <c r="H49" s="35">
        <v>326.59936</v>
      </c>
      <c r="I49" s="47">
        <v>1815.54771</v>
      </c>
      <c r="J49" s="35">
        <v>164.49225</v>
      </c>
      <c r="K49" s="239"/>
      <c r="L49" s="1"/>
    </row>
    <row r="50" spans="1:12" ht="24.75" customHeight="1">
      <c r="A50" s="240"/>
      <c r="B50" s="243"/>
      <c r="C50" s="139" t="s">
        <v>66</v>
      </c>
      <c r="D50" s="91">
        <f>F50+I50</f>
        <v>9300.90494</v>
      </c>
      <c r="E50" s="84">
        <v>0</v>
      </c>
      <c r="F50" s="84">
        <f t="shared" si="6"/>
        <v>3647.54479</v>
      </c>
      <c r="G50" s="84">
        <v>3574.59389</v>
      </c>
      <c r="H50" s="84">
        <v>72.9509</v>
      </c>
      <c r="I50" s="91">
        <v>5653.36015</v>
      </c>
      <c r="J50" s="84">
        <v>0</v>
      </c>
      <c r="K50" s="239"/>
      <c r="L50" s="1"/>
    </row>
    <row r="51" spans="1:12" ht="24.75" customHeight="1">
      <c r="A51" s="240"/>
      <c r="B51" s="243"/>
      <c r="C51" s="137" t="s">
        <v>140</v>
      </c>
      <c r="D51" s="39">
        <f>F51+I51</f>
        <v>5433.016</v>
      </c>
      <c r="E51" s="35">
        <v>0</v>
      </c>
      <c r="F51" s="35">
        <f t="shared" si="6"/>
        <v>4949.4</v>
      </c>
      <c r="G51" s="35">
        <v>4522.02225</v>
      </c>
      <c r="H51" s="35">
        <v>427.37775</v>
      </c>
      <c r="I51" s="39">
        <v>483.616</v>
      </c>
      <c r="J51" s="35">
        <v>0</v>
      </c>
      <c r="K51" s="239"/>
      <c r="L51" s="1"/>
    </row>
    <row r="52" spans="1:12" ht="24.75" customHeight="1">
      <c r="A52" s="240"/>
      <c r="B52" s="243"/>
      <c r="C52" s="137" t="s">
        <v>152</v>
      </c>
      <c r="D52" s="39">
        <f>F52+I52</f>
        <v>5097.916</v>
      </c>
      <c r="E52" s="35">
        <v>0</v>
      </c>
      <c r="F52" s="35">
        <f t="shared" si="6"/>
        <v>4614.3</v>
      </c>
      <c r="G52" s="35">
        <v>4521.95243</v>
      </c>
      <c r="H52" s="35">
        <v>92.34757</v>
      </c>
      <c r="I52" s="39">
        <v>483.616</v>
      </c>
      <c r="J52" s="35">
        <v>0</v>
      </c>
      <c r="K52" s="239"/>
      <c r="L52" s="1"/>
    </row>
    <row r="53" spans="1:12" ht="24.75" customHeight="1">
      <c r="A53" s="240"/>
      <c r="B53" s="243"/>
      <c r="C53" s="137" t="s">
        <v>153</v>
      </c>
      <c r="D53" s="47">
        <f>F53+I53+J53</f>
        <v>4963.7</v>
      </c>
      <c r="E53" s="35">
        <v>0</v>
      </c>
      <c r="F53" s="35">
        <f t="shared" si="6"/>
        <v>4810.8</v>
      </c>
      <c r="G53" s="35">
        <v>4714.584</v>
      </c>
      <c r="H53" s="35">
        <v>96.216</v>
      </c>
      <c r="I53" s="35">
        <v>152.9</v>
      </c>
      <c r="J53" s="35">
        <v>0</v>
      </c>
      <c r="K53" s="239"/>
      <c r="L53" s="1"/>
    </row>
    <row r="54" spans="1:12" ht="24.75" customHeight="1">
      <c r="A54" s="240"/>
      <c r="B54" s="243"/>
      <c r="C54" s="137" t="s">
        <v>438</v>
      </c>
      <c r="D54" s="47">
        <f>F54+I54+J54</f>
        <v>0</v>
      </c>
      <c r="E54" s="35">
        <v>0</v>
      </c>
      <c r="F54" s="35">
        <f t="shared" si="6"/>
        <v>0</v>
      </c>
      <c r="G54" s="35">
        <v>0</v>
      </c>
      <c r="H54" s="35">
        <v>0</v>
      </c>
      <c r="I54" s="35">
        <v>0</v>
      </c>
      <c r="J54" s="35">
        <v>0</v>
      </c>
      <c r="K54" s="239"/>
      <c r="L54" s="1"/>
    </row>
    <row r="55" spans="1:12" ht="24.75" customHeight="1">
      <c r="A55" s="240"/>
      <c r="B55" s="243"/>
      <c r="C55" s="137" t="s">
        <v>439</v>
      </c>
      <c r="D55" s="47">
        <f>F55+I55+J55</f>
        <v>0</v>
      </c>
      <c r="E55" s="35">
        <v>0</v>
      </c>
      <c r="F55" s="35">
        <f t="shared" si="6"/>
        <v>0</v>
      </c>
      <c r="G55" s="35">
        <v>0</v>
      </c>
      <c r="H55" s="35">
        <v>0</v>
      </c>
      <c r="I55" s="35">
        <v>0</v>
      </c>
      <c r="J55" s="35">
        <v>0</v>
      </c>
      <c r="K55" s="239"/>
      <c r="L55" s="1"/>
    </row>
    <row r="56" spans="1:12" ht="24.75" customHeight="1">
      <c r="A56" s="51"/>
      <c r="B56" s="144" t="s">
        <v>442</v>
      </c>
      <c r="C56" s="133" t="s">
        <v>440</v>
      </c>
      <c r="D56" s="40">
        <f>D48+D49+D50+D51+D52+D53</f>
        <v>29744.66197</v>
      </c>
      <c r="E56" s="36">
        <v>0</v>
      </c>
      <c r="F56" s="36">
        <f>F49+F50+F51</f>
        <v>11566.029859999999</v>
      </c>
      <c r="G56" s="36">
        <f>SUM(G48:G55)</f>
        <v>19975.63828</v>
      </c>
      <c r="H56" s="36">
        <f>SUM(H48:H55)</f>
        <v>1015.49158</v>
      </c>
      <c r="I56" s="36">
        <f>SUM(I48:I55)</f>
        <v>8589.039859999999</v>
      </c>
      <c r="J56" s="36">
        <f>SUM(J48:J55)</f>
        <v>164.49225</v>
      </c>
      <c r="K56" s="3"/>
      <c r="L56" s="1"/>
    </row>
    <row r="57" spans="1:12" ht="24.75" customHeight="1">
      <c r="A57" s="240" t="s">
        <v>103</v>
      </c>
      <c r="B57" s="243" t="s">
        <v>450</v>
      </c>
      <c r="C57" s="137" t="s">
        <v>64</v>
      </c>
      <c r="D57" s="39">
        <f aca="true" t="shared" si="7" ref="D57:D62">I57</f>
        <v>3712.54364</v>
      </c>
      <c r="E57" s="35">
        <v>0</v>
      </c>
      <c r="F57" s="35">
        <v>0</v>
      </c>
      <c r="G57" s="35">
        <v>0</v>
      </c>
      <c r="H57" s="35">
        <v>0</v>
      </c>
      <c r="I57" s="39">
        <v>3712.54364</v>
      </c>
      <c r="J57" s="35">
        <v>0</v>
      </c>
      <c r="K57" s="3" t="s">
        <v>29</v>
      </c>
      <c r="L57" s="1"/>
    </row>
    <row r="58" spans="1:12" ht="24.75" customHeight="1">
      <c r="A58" s="240"/>
      <c r="B58" s="243"/>
      <c r="C58" s="137" t="s">
        <v>65</v>
      </c>
      <c r="D58" s="47">
        <f t="shared" si="7"/>
        <v>3809.56461</v>
      </c>
      <c r="E58" s="54">
        <v>0</v>
      </c>
      <c r="F58" s="54">
        <v>0</v>
      </c>
      <c r="G58" s="54">
        <v>0</v>
      </c>
      <c r="H58" s="54">
        <v>0</v>
      </c>
      <c r="I58" s="47">
        <v>3809.56461</v>
      </c>
      <c r="J58" s="35">
        <v>0</v>
      </c>
      <c r="K58" s="3" t="s">
        <v>29</v>
      </c>
      <c r="L58" s="1"/>
    </row>
    <row r="59" spans="1:12" ht="24.75" customHeight="1">
      <c r="A59" s="240"/>
      <c r="B59" s="243"/>
      <c r="C59" s="139" t="s">
        <v>66</v>
      </c>
      <c r="D59" s="91">
        <f t="shared" si="7"/>
        <v>3656.33921</v>
      </c>
      <c r="E59" s="84">
        <v>0</v>
      </c>
      <c r="F59" s="84">
        <v>0</v>
      </c>
      <c r="G59" s="84">
        <v>0</v>
      </c>
      <c r="H59" s="84">
        <v>0</v>
      </c>
      <c r="I59" s="91">
        <v>3656.33921</v>
      </c>
      <c r="J59" s="84">
        <v>0</v>
      </c>
      <c r="K59" s="3" t="s">
        <v>29</v>
      </c>
      <c r="L59" s="1"/>
    </row>
    <row r="60" spans="1:12" ht="24.75" customHeight="1">
      <c r="A60" s="240"/>
      <c r="B60" s="243"/>
      <c r="C60" s="137" t="s">
        <v>140</v>
      </c>
      <c r="D60" s="39">
        <f t="shared" si="7"/>
        <v>861.692</v>
      </c>
      <c r="E60" s="35">
        <v>0</v>
      </c>
      <c r="F60" s="35">
        <v>0</v>
      </c>
      <c r="G60" s="35">
        <v>0</v>
      </c>
      <c r="H60" s="35">
        <v>0</v>
      </c>
      <c r="I60" s="39">
        <v>861.692</v>
      </c>
      <c r="J60" s="35">
        <v>0</v>
      </c>
      <c r="K60" s="3" t="s">
        <v>29</v>
      </c>
      <c r="L60" s="1"/>
    </row>
    <row r="61" spans="1:12" ht="24.75" customHeight="1">
      <c r="A61" s="240"/>
      <c r="B61" s="243"/>
      <c r="C61" s="137" t="s">
        <v>152</v>
      </c>
      <c r="D61" s="39">
        <f t="shared" si="7"/>
        <v>696.511</v>
      </c>
      <c r="E61" s="35">
        <v>0</v>
      </c>
      <c r="F61" s="35">
        <v>0</v>
      </c>
      <c r="G61" s="35">
        <v>0</v>
      </c>
      <c r="H61" s="35">
        <v>0</v>
      </c>
      <c r="I61" s="39">
        <v>696.511</v>
      </c>
      <c r="J61" s="35">
        <v>0</v>
      </c>
      <c r="K61" s="3" t="s">
        <v>29</v>
      </c>
      <c r="L61" s="1"/>
    </row>
    <row r="62" spans="1:12" ht="24.75" customHeight="1">
      <c r="A62" s="240"/>
      <c r="B62" s="243"/>
      <c r="C62" s="137" t="s">
        <v>153</v>
      </c>
      <c r="D62" s="39">
        <f t="shared" si="7"/>
        <v>696.511</v>
      </c>
      <c r="E62" s="35">
        <v>0</v>
      </c>
      <c r="F62" s="35">
        <v>0</v>
      </c>
      <c r="G62" s="35">
        <v>0</v>
      </c>
      <c r="H62" s="35">
        <v>0</v>
      </c>
      <c r="I62" s="39">
        <v>696.511</v>
      </c>
      <c r="J62" s="35">
        <v>0</v>
      </c>
      <c r="K62" s="3" t="s">
        <v>29</v>
      </c>
      <c r="L62" s="1"/>
    </row>
    <row r="63" spans="1:11" ht="24.75" customHeight="1">
      <c r="A63" s="134"/>
      <c r="B63" s="135" t="s">
        <v>442</v>
      </c>
      <c r="C63" s="133" t="s">
        <v>452</v>
      </c>
      <c r="D63" s="36">
        <f>SUM(D57:D62)</f>
        <v>13433.16146</v>
      </c>
      <c r="E63" s="36">
        <f>SUM(E41:E43)</f>
        <v>0</v>
      </c>
      <c r="F63" s="36">
        <v>0</v>
      </c>
      <c r="G63" s="36">
        <v>0</v>
      </c>
      <c r="H63" s="36">
        <f>H41+H42+H43</f>
        <v>0</v>
      </c>
      <c r="I63" s="36">
        <f>SUM(I57:I62)</f>
        <v>13433.16146</v>
      </c>
      <c r="J63" s="36">
        <v>0</v>
      </c>
      <c r="K63" s="14"/>
    </row>
    <row r="64" spans="1:2" ht="12.75">
      <c r="A64" s="145"/>
      <c r="B64" s="145"/>
    </row>
    <row r="65" spans="1:2" ht="12.75">
      <c r="A65" s="145"/>
      <c r="B65" s="145"/>
    </row>
    <row r="66" spans="1:2" ht="12.75">
      <c r="A66" s="145"/>
      <c r="B66" s="145"/>
    </row>
    <row r="67" spans="1:2" ht="12.75">
      <c r="A67" s="145"/>
      <c r="B67" s="145"/>
    </row>
  </sheetData>
  <mergeCells count="32">
    <mergeCell ref="E1:K1"/>
    <mergeCell ref="E2:K2"/>
    <mergeCell ref="E3:K3"/>
    <mergeCell ref="A4:K4"/>
    <mergeCell ref="A5:A9"/>
    <mergeCell ref="B5:B9"/>
    <mergeCell ref="C5:C9"/>
    <mergeCell ref="D5:D9"/>
    <mergeCell ref="E5:I5"/>
    <mergeCell ref="J5:J9"/>
    <mergeCell ref="K5:K9"/>
    <mergeCell ref="E6:E9"/>
    <mergeCell ref="F6:I6"/>
    <mergeCell ref="F7:H7"/>
    <mergeCell ref="I7:I9"/>
    <mergeCell ref="F8:F9"/>
    <mergeCell ref="G8:H8"/>
    <mergeCell ref="B41:B46"/>
    <mergeCell ref="A57:A62"/>
    <mergeCell ref="B57:B62"/>
    <mergeCell ref="A11:A18"/>
    <mergeCell ref="B11:B18"/>
    <mergeCell ref="K48:K55"/>
    <mergeCell ref="A20:A25"/>
    <mergeCell ref="B20:B25"/>
    <mergeCell ref="A27:A32"/>
    <mergeCell ref="B27:B32"/>
    <mergeCell ref="A34:A39"/>
    <mergeCell ref="B34:B39"/>
    <mergeCell ref="A41:A46"/>
    <mergeCell ref="A48:A55"/>
    <mergeCell ref="B48:B5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1" r:id="rId1"/>
  <rowBreaks count="2" manualBreakCount="2">
    <brk id="19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75" zoomScaleNormal="75" zoomScaleSheetLayoutView="75" workbookViewId="0" topLeftCell="A1">
      <selection activeCell="K3" sqref="K3:M3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281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15" customHeight="1">
      <c r="A1" s="266" t="s">
        <v>457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5">
      <c r="A2" s="267"/>
      <c r="B2" s="267"/>
      <c r="C2" s="267"/>
      <c r="D2" s="267"/>
      <c r="E2" s="252" t="s">
        <v>387</v>
      </c>
      <c r="F2" s="252"/>
      <c r="G2" s="252"/>
      <c r="H2" s="252"/>
      <c r="I2" s="252"/>
      <c r="J2" s="252"/>
      <c r="K2" s="252"/>
      <c r="L2" s="252"/>
      <c r="M2" s="252"/>
    </row>
    <row r="3" spans="1:13" ht="15">
      <c r="A3" s="49"/>
      <c r="B3" s="49"/>
      <c r="C3" s="49"/>
      <c r="D3" s="49"/>
      <c r="E3" s="48"/>
      <c r="F3" s="48"/>
      <c r="G3" s="48"/>
      <c r="H3" s="48"/>
      <c r="I3" s="48"/>
      <c r="J3" s="48"/>
      <c r="K3" s="252" t="s">
        <v>478</v>
      </c>
      <c r="L3" s="252"/>
      <c r="M3" s="252"/>
    </row>
    <row r="4" spans="1:13" ht="19.5" customHeight="1">
      <c r="A4" s="266" t="s">
        <v>215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4" ht="15.75" customHeight="1">
      <c r="A5" s="267"/>
      <c r="B5" s="267"/>
      <c r="C5" s="267"/>
      <c r="D5" s="267"/>
      <c r="E5" s="252" t="s">
        <v>415</v>
      </c>
      <c r="F5" s="252"/>
      <c r="G5" s="252"/>
      <c r="H5" s="252"/>
      <c r="I5" s="252"/>
      <c r="J5" s="252"/>
      <c r="K5" s="252"/>
      <c r="L5" s="252"/>
      <c r="M5" s="252"/>
      <c r="N5" s="31"/>
    </row>
    <row r="6" spans="1:14" ht="15.75" customHeight="1">
      <c r="A6" s="252" t="s">
        <v>378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31"/>
    </row>
    <row r="7" spans="1:14" ht="15.75" customHeight="1">
      <c r="A7" s="252" t="s">
        <v>416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31"/>
    </row>
    <row r="8" spans="1:14" ht="15.75" customHeight="1">
      <c r="A8" s="252" t="s">
        <v>417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31"/>
    </row>
    <row r="9" spans="1:14" ht="15.75" customHeight="1">
      <c r="A9" s="49"/>
      <c r="B9" s="49"/>
      <c r="C9" s="49"/>
      <c r="D9" s="49"/>
      <c r="E9" s="48"/>
      <c r="F9" s="48"/>
      <c r="G9" s="48"/>
      <c r="H9" s="48"/>
      <c r="I9" s="48"/>
      <c r="J9" s="48"/>
      <c r="K9" s="252"/>
      <c r="L9" s="252"/>
      <c r="M9" s="252"/>
      <c r="N9" s="31"/>
    </row>
    <row r="10" spans="1:13" ht="38.25" customHeight="1">
      <c r="A10" s="236" t="s">
        <v>134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</row>
    <row r="11" ht="13.5" customHeight="1">
      <c r="M11" s="15"/>
    </row>
    <row r="12" spans="1:13" ht="23.25" customHeight="1">
      <c r="A12" s="237" t="s">
        <v>20</v>
      </c>
      <c r="B12" s="237" t="s">
        <v>32</v>
      </c>
      <c r="C12" s="237" t="s">
        <v>33</v>
      </c>
      <c r="D12" s="237" t="s">
        <v>34</v>
      </c>
      <c r="E12" s="237" t="s">
        <v>21</v>
      </c>
      <c r="F12" s="237"/>
      <c r="G12" s="237"/>
      <c r="H12" s="237"/>
      <c r="I12" s="237"/>
      <c r="J12" s="237" t="s">
        <v>35</v>
      </c>
      <c r="K12" s="237" t="s">
        <v>36</v>
      </c>
      <c r="L12" s="237" t="s">
        <v>37</v>
      </c>
      <c r="M12" s="237"/>
    </row>
    <row r="13" spans="1:13" ht="12" customHeight="1">
      <c r="A13" s="237"/>
      <c r="B13" s="237"/>
      <c r="C13" s="237"/>
      <c r="D13" s="237"/>
      <c r="E13" s="237" t="s">
        <v>22</v>
      </c>
      <c r="F13" s="237" t="s">
        <v>38</v>
      </c>
      <c r="G13" s="237"/>
      <c r="H13" s="237"/>
      <c r="I13" s="237"/>
      <c r="J13" s="237"/>
      <c r="K13" s="237"/>
      <c r="L13" s="237"/>
      <c r="M13" s="237"/>
    </row>
    <row r="14" spans="1:13" ht="25.5" customHeight="1">
      <c r="A14" s="237"/>
      <c r="B14" s="237"/>
      <c r="C14" s="237"/>
      <c r="D14" s="237"/>
      <c r="E14" s="237"/>
      <c r="F14" s="237" t="s">
        <v>39</v>
      </c>
      <c r="G14" s="237"/>
      <c r="H14" s="237"/>
      <c r="I14" s="237" t="s">
        <v>40</v>
      </c>
      <c r="J14" s="237"/>
      <c r="K14" s="237"/>
      <c r="L14" s="237"/>
      <c r="M14" s="237"/>
    </row>
    <row r="15" spans="1:13" ht="25.5" customHeight="1">
      <c r="A15" s="237"/>
      <c r="B15" s="237"/>
      <c r="C15" s="237"/>
      <c r="D15" s="237"/>
      <c r="E15" s="237"/>
      <c r="F15" s="237" t="s">
        <v>151</v>
      </c>
      <c r="G15" s="237" t="s">
        <v>148</v>
      </c>
      <c r="H15" s="237"/>
      <c r="I15" s="237"/>
      <c r="J15" s="237"/>
      <c r="K15" s="237"/>
      <c r="L15" s="237"/>
      <c r="M15" s="237"/>
    </row>
    <row r="16" spans="1:13" ht="57" customHeight="1">
      <c r="A16" s="237"/>
      <c r="B16" s="237"/>
      <c r="C16" s="237"/>
      <c r="D16" s="237"/>
      <c r="E16" s="237"/>
      <c r="F16" s="237"/>
      <c r="G16" s="6" t="s">
        <v>149</v>
      </c>
      <c r="H16" s="6" t="s">
        <v>150</v>
      </c>
      <c r="I16" s="237"/>
      <c r="J16" s="237"/>
      <c r="K16" s="237"/>
      <c r="L16" s="237"/>
      <c r="M16" s="237"/>
    </row>
    <row r="17" spans="1:13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238">
        <v>12</v>
      </c>
      <c r="M17" s="238"/>
    </row>
    <row r="18" spans="1:13" ht="22.5" customHeight="1">
      <c r="A18" s="20">
        <v>1</v>
      </c>
      <c r="B18" s="229" t="s">
        <v>67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</row>
    <row r="19" spans="1:13" ht="18" customHeight="1">
      <c r="A19" s="230" t="s">
        <v>63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</row>
    <row r="20" spans="1:13" ht="18" customHeight="1">
      <c r="A20" s="231" t="s">
        <v>42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</row>
    <row r="21" spans="1:13" ht="17.25" customHeight="1">
      <c r="A21" s="232" t="s">
        <v>62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</row>
    <row r="22" spans="1:13" ht="60" customHeight="1">
      <c r="A22" s="67" t="s">
        <v>25</v>
      </c>
      <c r="B22" s="68" t="s">
        <v>214</v>
      </c>
      <c r="C22" s="20" t="s">
        <v>64</v>
      </c>
      <c r="D22" s="43">
        <f>D23+D24+D25+D26+D27</f>
        <v>26889.40543</v>
      </c>
      <c r="E22" s="43">
        <f aca="true" t="shared" si="0" ref="E22:J22">E23+E24+E25+E26+E27</f>
        <v>0</v>
      </c>
      <c r="F22" s="43">
        <f t="shared" si="0"/>
        <v>7400</v>
      </c>
      <c r="G22" s="43">
        <f t="shared" si="0"/>
        <v>0</v>
      </c>
      <c r="H22" s="43">
        <f t="shared" si="0"/>
        <v>7400</v>
      </c>
      <c r="I22" s="43">
        <f t="shared" si="0"/>
        <v>19489.405430000003</v>
      </c>
      <c r="J22" s="43">
        <f t="shared" si="0"/>
        <v>0</v>
      </c>
      <c r="K22" s="43"/>
      <c r="L22" s="237" t="s">
        <v>43</v>
      </c>
      <c r="M22" s="237"/>
    </row>
    <row r="23" spans="1:13" ht="90" customHeight="1">
      <c r="A23" s="66" t="s">
        <v>58</v>
      </c>
      <c r="B23" s="46" t="s">
        <v>80</v>
      </c>
      <c r="C23" s="11" t="s">
        <v>64</v>
      </c>
      <c r="D23" s="33">
        <f>F23+I23</f>
        <v>6823.96</v>
      </c>
      <c r="E23" s="33">
        <v>0</v>
      </c>
      <c r="F23" s="34">
        <v>3700</v>
      </c>
      <c r="G23" s="34">
        <v>0</v>
      </c>
      <c r="H23" s="34">
        <v>3700</v>
      </c>
      <c r="I23" s="33">
        <v>3123.96</v>
      </c>
      <c r="J23" s="33">
        <v>0</v>
      </c>
      <c r="K23" s="46" t="s">
        <v>29</v>
      </c>
      <c r="L23" s="237"/>
      <c r="M23" s="237"/>
    </row>
    <row r="24" spans="1:13" ht="60" customHeight="1">
      <c r="A24" s="64" t="s">
        <v>61</v>
      </c>
      <c r="B24" s="46" t="s">
        <v>79</v>
      </c>
      <c r="C24" s="11" t="s">
        <v>64</v>
      </c>
      <c r="D24" s="33">
        <f>I24</f>
        <v>2006.512</v>
      </c>
      <c r="E24" s="33">
        <v>0</v>
      </c>
      <c r="F24" s="34">
        <v>0</v>
      </c>
      <c r="G24" s="34">
        <v>0</v>
      </c>
      <c r="H24" s="34">
        <v>0</v>
      </c>
      <c r="I24" s="33">
        <v>2006.512</v>
      </c>
      <c r="J24" s="33">
        <v>0</v>
      </c>
      <c r="K24" s="46" t="s">
        <v>29</v>
      </c>
      <c r="L24" s="237"/>
      <c r="M24" s="237"/>
    </row>
    <row r="25" spans="1:13" ht="90" customHeight="1">
      <c r="A25" s="64" t="s">
        <v>113</v>
      </c>
      <c r="B25" s="46" t="s">
        <v>91</v>
      </c>
      <c r="C25" s="11" t="s">
        <v>64</v>
      </c>
      <c r="D25" s="33">
        <f>I25</f>
        <v>12683.80934</v>
      </c>
      <c r="E25" s="33">
        <v>0</v>
      </c>
      <c r="F25" s="34">
        <v>0</v>
      </c>
      <c r="G25" s="34">
        <v>0</v>
      </c>
      <c r="H25" s="34">
        <v>0</v>
      </c>
      <c r="I25" s="33">
        <v>12683.80934</v>
      </c>
      <c r="J25" s="33">
        <v>0</v>
      </c>
      <c r="K25" s="46" t="s">
        <v>29</v>
      </c>
      <c r="L25" s="237"/>
      <c r="M25" s="237"/>
    </row>
    <row r="26" spans="1:13" ht="90" customHeight="1">
      <c r="A26" s="64" t="s">
        <v>114</v>
      </c>
      <c r="B26" s="69" t="s">
        <v>81</v>
      </c>
      <c r="C26" s="11" t="s">
        <v>64</v>
      </c>
      <c r="D26" s="33">
        <f>F26+I26</f>
        <v>3544.21058</v>
      </c>
      <c r="E26" s="33">
        <v>0</v>
      </c>
      <c r="F26" s="34">
        <v>3349.47358</v>
      </c>
      <c r="G26" s="34">
        <v>0</v>
      </c>
      <c r="H26" s="34">
        <f>F26</f>
        <v>3349.47358</v>
      </c>
      <c r="I26" s="33">
        <v>194.737</v>
      </c>
      <c r="J26" s="33">
        <v>0</v>
      </c>
      <c r="K26" s="46" t="s">
        <v>29</v>
      </c>
      <c r="L26" s="237" t="s">
        <v>43</v>
      </c>
      <c r="M26" s="237"/>
    </row>
    <row r="27" spans="1:13" ht="90" customHeight="1">
      <c r="A27" s="64" t="s">
        <v>115</v>
      </c>
      <c r="B27" s="6" t="s">
        <v>107</v>
      </c>
      <c r="C27" s="11" t="s">
        <v>64</v>
      </c>
      <c r="D27" s="33">
        <f>I27+F27</f>
        <v>1830.9135099999999</v>
      </c>
      <c r="E27" s="33">
        <v>0</v>
      </c>
      <c r="F27" s="34">
        <v>350.52642</v>
      </c>
      <c r="G27" s="34">
        <v>0</v>
      </c>
      <c r="H27" s="34">
        <f>F27</f>
        <v>350.52642</v>
      </c>
      <c r="I27" s="33">
        <v>1480.38709</v>
      </c>
      <c r="J27" s="33">
        <v>0</v>
      </c>
      <c r="K27" s="46" t="s">
        <v>29</v>
      </c>
      <c r="L27" s="237"/>
      <c r="M27" s="237"/>
    </row>
    <row r="28" spans="1:13" ht="60" customHeight="1">
      <c r="A28" s="64" t="s">
        <v>28</v>
      </c>
      <c r="B28" s="68" t="s">
        <v>208</v>
      </c>
      <c r="C28" s="23" t="s">
        <v>65</v>
      </c>
      <c r="D28" s="37">
        <f>D29+D30+D31+D32+D33</f>
        <v>9567.085579999999</v>
      </c>
      <c r="E28" s="37">
        <f aca="true" t="shared" si="1" ref="E28:J28">E29+E30+E31+E32+E33</f>
        <v>0</v>
      </c>
      <c r="F28" s="37">
        <f>F29+F30+F31+F32+F33</f>
        <v>3000</v>
      </c>
      <c r="G28" s="37">
        <f t="shared" si="1"/>
        <v>0</v>
      </c>
      <c r="H28" s="37">
        <f>H29+H30+H31+H32+H33</f>
        <v>3000</v>
      </c>
      <c r="I28" s="37">
        <f>I29+I30+I31+I32+I33</f>
        <v>6567.08558</v>
      </c>
      <c r="J28" s="37">
        <f t="shared" si="1"/>
        <v>0</v>
      </c>
      <c r="K28" s="46"/>
      <c r="L28" s="237"/>
      <c r="M28" s="237"/>
    </row>
    <row r="29" spans="1:13" ht="90" customHeight="1">
      <c r="A29" s="64" t="s">
        <v>209</v>
      </c>
      <c r="B29" s="46" t="s">
        <v>174</v>
      </c>
      <c r="C29" s="11" t="s">
        <v>65</v>
      </c>
      <c r="D29" s="33">
        <f>I29</f>
        <v>1749.60071</v>
      </c>
      <c r="E29" s="33">
        <v>0</v>
      </c>
      <c r="F29" s="34">
        <v>0</v>
      </c>
      <c r="G29" s="34">
        <v>0</v>
      </c>
      <c r="H29" s="34">
        <v>0</v>
      </c>
      <c r="I29" s="33">
        <v>1749.60071</v>
      </c>
      <c r="J29" s="33">
        <v>0</v>
      </c>
      <c r="K29" s="46" t="s">
        <v>29</v>
      </c>
      <c r="L29" s="237"/>
      <c r="M29" s="237"/>
    </row>
    <row r="30" spans="1:13" ht="99.75" customHeight="1">
      <c r="A30" s="64" t="s">
        <v>158</v>
      </c>
      <c r="B30" s="46" t="s">
        <v>163</v>
      </c>
      <c r="C30" s="11" t="s">
        <v>65</v>
      </c>
      <c r="D30" s="33">
        <f>I30</f>
        <v>2755.477</v>
      </c>
      <c r="E30" s="33">
        <v>0</v>
      </c>
      <c r="F30" s="34">
        <v>0</v>
      </c>
      <c r="G30" s="34">
        <v>0</v>
      </c>
      <c r="H30" s="34">
        <v>0</v>
      </c>
      <c r="I30" s="33">
        <v>2755.477</v>
      </c>
      <c r="J30" s="33">
        <v>0</v>
      </c>
      <c r="K30" s="46" t="s">
        <v>29</v>
      </c>
      <c r="L30" s="237"/>
      <c r="M30" s="237"/>
    </row>
    <row r="31" spans="1:13" ht="90" customHeight="1">
      <c r="A31" s="64" t="s">
        <v>159</v>
      </c>
      <c r="B31" s="46" t="s">
        <v>147</v>
      </c>
      <c r="C31" s="11" t="s">
        <v>65</v>
      </c>
      <c r="D31" s="33">
        <f>F31+I31</f>
        <v>3107.066</v>
      </c>
      <c r="E31" s="33">
        <v>0</v>
      </c>
      <c r="F31" s="34">
        <v>1838.14025</v>
      </c>
      <c r="G31" s="34">
        <v>0</v>
      </c>
      <c r="H31" s="34">
        <f>F31</f>
        <v>1838.14025</v>
      </c>
      <c r="I31" s="33">
        <v>1268.92575</v>
      </c>
      <c r="J31" s="33">
        <v>0</v>
      </c>
      <c r="K31" s="46" t="s">
        <v>29</v>
      </c>
      <c r="L31" s="237"/>
      <c r="M31" s="237"/>
    </row>
    <row r="32" spans="1:13" ht="90" customHeight="1">
      <c r="A32" s="64" t="s">
        <v>160</v>
      </c>
      <c r="B32" s="46" t="s">
        <v>175</v>
      </c>
      <c r="C32" s="11" t="s">
        <v>65</v>
      </c>
      <c r="D32" s="33">
        <f>F32+I32</f>
        <v>1954.94187</v>
      </c>
      <c r="E32" s="33">
        <v>0</v>
      </c>
      <c r="F32" s="34">
        <f>H32</f>
        <v>1161.85975</v>
      </c>
      <c r="G32" s="34">
        <v>0</v>
      </c>
      <c r="H32" s="34">
        <v>1161.85975</v>
      </c>
      <c r="I32" s="33">
        <v>793.08212</v>
      </c>
      <c r="J32" s="33">
        <v>0</v>
      </c>
      <c r="K32" s="46" t="s">
        <v>29</v>
      </c>
      <c r="L32" s="237"/>
      <c r="M32" s="237"/>
    </row>
    <row r="33" spans="1:13" ht="99.75" customHeight="1">
      <c r="A33" s="64" t="s">
        <v>161</v>
      </c>
      <c r="B33" s="46" t="s">
        <v>146</v>
      </c>
      <c r="C33" s="11" t="s">
        <v>65</v>
      </c>
      <c r="D33" s="33">
        <f>F33+I33</f>
        <v>0</v>
      </c>
      <c r="E33" s="33">
        <v>0</v>
      </c>
      <c r="F33" s="34">
        <v>0</v>
      </c>
      <c r="G33" s="34">
        <v>0</v>
      </c>
      <c r="H33" s="34">
        <v>0</v>
      </c>
      <c r="I33" s="33">
        <v>0</v>
      </c>
      <c r="J33" s="33">
        <v>0</v>
      </c>
      <c r="K33" s="46" t="s">
        <v>29</v>
      </c>
      <c r="L33" s="237"/>
      <c r="M33" s="237"/>
    </row>
    <row r="34" spans="1:13" ht="60" customHeight="1">
      <c r="A34" s="64" t="s">
        <v>30</v>
      </c>
      <c r="B34" s="118" t="s">
        <v>208</v>
      </c>
      <c r="C34" s="23" t="s">
        <v>66</v>
      </c>
      <c r="D34" s="37">
        <f>D35+D36+D37</f>
        <v>2171.085</v>
      </c>
      <c r="E34" s="37">
        <f>E35+E52+E36+E37</f>
        <v>0</v>
      </c>
      <c r="F34" s="37">
        <v>0</v>
      </c>
      <c r="G34" s="37">
        <v>0</v>
      </c>
      <c r="H34" s="37">
        <f>H35+H52+H36+H37</f>
        <v>0</v>
      </c>
      <c r="I34" s="37">
        <f>I35+I36+I37</f>
        <v>2171.085</v>
      </c>
      <c r="J34" s="37">
        <f>J35+J52+J36+J37</f>
        <v>0</v>
      </c>
      <c r="K34" s="46"/>
      <c r="L34" s="233" t="s">
        <v>43</v>
      </c>
      <c r="M34" s="221"/>
    </row>
    <row r="35" spans="1:13" ht="87.75" customHeight="1">
      <c r="A35" s="64" t="s">
        <v>210</v>
      </c>
      <c r="B35" s="122" t="s">
        <v>258</v>
      </c>
      <c r="C35" s="11" t="s">
        <v>66</v>
      </c>
      <c r="D35" s="33">
        <f>I35+H35</f>
        <v>0</v>
      </c>
      <c r="E35" s="33">
        <v>0</v>
      </c>
      <c r="F35" s="34">
        <f>G35+H35</f>
        <v>0</v>
      </c>
      <c r="G35" s="34">
        <v>0</v>
      </c>
      <c r="H35" s="34">
        <v>0</v>
      </c>
      <c r="I35" s="33">
        <v>0</v>
      </c>
      <c r="J35" s="33">
        <v>0</v>
      </c>
      <c r="K35" s="46" t="s">
        <v>29</v>
      </c>
      <c r="L35" s="262"/>
      <c r="M35" s="263"/>
    </row>
    <row r="36" spans="1:13" ht="99.75" customHeight="1">
      <c r="A36" s="64" t="s">
        <v>211</v>
      </c>
      <c r="B36" s="46" t="s">
        <v>146</v>
      </c>
      <c r="C36" s="11" t="s">
        <v>66</v>
      </c>
      <c r="D36" s="33">
        <f>F36+I36</f>
        <v>0</v>
      </c>
      <c r="E36" s="33">
        <v>0</v>
      </c>
      <c r="F36" s="34">
        <v>0</v>
      </c>
      <c r="G36" s="34">
        <v>0</v>
      </c>
      <c r="H36" s="34">
        <v>0</v>
      </c>
      <c r="I36" s="33">
        <v>0</v>
      </c>
      <c r="J36" s="33">
        <v>0</v>
      </c>
      <c r="K36" s="46" t="s">
        <v>29</v>
      </c>
      <c r="L36" s="262"/>
      <c r="M36" s="263"/>
    </row>
    <row r="37" spans="1:13" ht="99.75" customHeight="1">
      <c r="A37" s="64" t="s">
        <v>260</v>
      </c>
      <c r="B37" s="122" t="s">
        <v>261</v>
      </c>
      <c r="C37" s="11" t="s">
        <v>66</v>
      </c>
      <c r="D37" s="33">
        <f>F37+I37</f>
        <v>2171.085</v>
      </c>
      <c r="E37" s="33">
        <v>0</v>
      </c>
      <c r="F37" s="34">
        <v>0</v>
      </c>
      <c r="G37" s="34">
        <v>0</v>
      </c>
      <c r="H37" s="34">
        <v>0</v>
      </c>
      <c r="I37" s="33">
        <v>2171.085</v>
      </c>
      <c r="J37" s="33">
        <v>0</v>
      </c>
      <c r="K37" s="46" t="s">
        <v>29</v>
      </c>
      <c r="L37" s="262"/>
      <c r="M37" s="263"/>
    </row>
    <row r="38" spans="1:13" ht="60" customHeight="1">
      <c r="A38" s="64" t="s">
        <v>31</v>
      </c>
      <c r="B38" s="118" t="s">
        <v>208</v>
      </c>
      <c r="C38" s="53" t="s">
        <v>140</v>
      </c>
      <c r="D38" s="37">
        <f>D39+D40+D41+D42+D43</f>
        <v>0</v>
      </c>
      <c r="E38" s="37">
        <v>0</v>
      </c>
      <c r="F38" s="37">
        <v>0</v>
      </c>
      <c r="G38" s="37">
        <v>0</v>
      </c>
      <c r="H38" s="37">
        <v>0</v>
      </c>
      <c r="I38" s="37">
        <f>I39+I40+I41+I42+I43</f>
        <v>0</v>
      </c>
      <c r="J38" s="37">
        <v>0</v>
      </c>
      <c r="K38" s="254" t="s">
        <v>29</v>
      </c>
      <c r="L38" s="262"/>
      <c r="M38" s="263"/>
    </row>
    <row r="39" spans="1:13" ht="60" customHeight="1">
      <c r="A39" s="78" t="s">
        <v>212</v>
      </c>
      <c r="B39" s="82" t="s">
        <v>390</v>
      </c>
      <c r="C39" s="82" t="s">
        <v>140</v>
      </c>
      <c r="D39" s="80">
        <f>I39</f>
        <v>0</v>
      </c>
      <c r="E39" s="80">
        <v>0</v>
      </c>
      <c r="F39" s="81">
        <v>0</v>
      </c>
      <c r="G39" s="81">
        <v>0</v>
      </c>
      <c r="H39" s="81">
        <v>0</v>
      </c>
      <c r="I39" s="80">
        <v>0</v>
      </c>
      <c r="J39" s="80">
        <v>0</v>
      </c>
      <c r="K39" s="254"/>
      <c r="L39" s="262"/>
      <c r="M39" s="263"/>
    </row>
    <row r="40" spans="1:13" ht="60" customHeight="1">
      <c r="A40" s="78" t="s">
        <v>389</v>
      </c>
      <c r="B40" s="82" t="s">
        <v>394</v>
      </c>
      <c r="C40" s="82" t="s">
        <v>140</v>
      </c>
      <c r="D40" s="80">
        <f>I40</f>
        <v>0</v>
      </c>
      <c r="E40" s="80">
        <v>0</v>
      </c>
      <c r="F40" s="81">
        <v>0</v>
      </c>
      <c r="G40" s="81">
        <v>0</v>
      </c>
      <c r="H40" s="81">
        <v>0</v>
      </c>
      <c r="I40" s="80">
        <v>0</v>
      </c>
      <c r="J40" s="80">
        <v>0</v>
      </c>
      <c r="K40" s="254"/>
      <c r="L40" s="262"/>
      <c r="M40" s="263"/>
    </row>
    <row r="41" spans="1:13" ht="60" customHeight="1">
      <c r="A41" s="78" t="s">
        <v>391</v>
      </c>
      <c r="B41" s="82" t="s">
        <v>396</v>
      </c>
      <c r="C41" s="82" t="s">
        <v>140</v>
      </c>
      <c r="D41" s="80">
        <f>I41</f>
        <v>0</v>
      </c>
      <c r="E41" s="80">
        <v>0</v>
      </c>
      <c r="F41" s="81">
        <v>0</v>
      </c>
      <c r="G41" s="81">
        <v>0</v>
      </c>
      <c r="H41" s="81">
        <v>0</v>
      </c>
      <c r="I41" s="80">
        <v>0</v>
      </c>
      <c r="J41" s="80">
        <v>0</v>
      </c>
      <c r="K41" s="254"/>
      <c r="L41" s="262"/>
      <c r="M41" s="263"/>
    </row>
    <row r="42" spans="1:13" ht="105" customHeight="1">
      <c r="A42" s="78" t="s">
        <v>393</v>
      </c>
      <c r="B42" s="83" t="s">
        <v>397</v>
      </c>
      <c r="C42" s="82" t="s">
        <v>140</v>
      </c>
      <c r="D42" s="80">
        <f>I42</f>
        <v>0</v>
      </c>
      <c r="E42" s="80">
        <v>0</v>
      </c>
      <c r="F42" s="81">
        <v>0</v>
      </c>
      <c r="G42" s="81">
        <v>0</v>
      </c>
      <c r="H42" s="81">
        <v>0</v>
      </c>
      <c r="I42" s="80">
        <v>0</v>
      </c>
      <c r="J42" s="80">
        <v>0</v>
      </c>
      <c r="K42" s="254"/>
      <c r="L42" s="262"/>
      <c r="M42" s="263"/>
    </row>
    <row r="43" spans="1:13" ht="60" customHeight="1">
      <c r="A43" s="78" t="s">
        <v>395</v>
      </c>
      <c r="B43" s="82" t="s">
        <v>398</v>
      </c>
      <c r="C43" s="82" t="s">
        <v>140</v>
      </c>
      <c r="D43" s="80">
        <f>I43</f>
        <v>0</v>
      </c>
      <c r="E43" s="80">
        <v>0</v>
      </c>
      <c r="F43" s="81">
        <v>0</v>
      </c>
      <c r="G43" s="81">
        <v>0</v>
      </c>
      <c r="H43" s="81">
        <v>0</v>
      </c>
      <c r="I43" s="80">
        <v>0</v>
      </c>
      <c r="J43" s="80">
        <v>0</v>
      </c>
      <c r="K43" s="254" t="s">
        <v>29</v>
      </c>
      <c r="L43" s="262" t="s">
        <v>43</v>
      </c>
      <c r="M43" s="263"/>
    </row>
    <row r="44" spans="1:13" ht="60" customHeight="1">
      <c r="A44" s="64" t="s">
        <v>60</v>
      </c>
      <c r="B44" s="118" t="s">
        <v>208</v>
      </c>
      <c r="C44" s="53" t="s">
        <v>152</v>
      </c>
      <c r="D44" s="37">
        <f>D45+D46</f>
        <v>0</v>
      </c>
      <c r="E44" s="37">
        <v>0</v>
      </c>
      <c r="F44" s="37">
        <v>0</v>
      </c>
      <c r="G44" s="37">
        <v>0</v>
      </c>
      <c r="H44" s="37">
        <v>0</v>
      </c>
      <c r="I44" s="37">
        <f>I45+I46</f>
        <v>0</v>
      </c>
      <c r="J44" s="37">
        <v>0</v>
      </c>
      <c r="K44" s="254"/>
      <c r="L44" s="262"/>
      <c r="M44" s="263"/>
    </row>
    <row r="45" spans="1:13" ht="60" customHeight="1">
      <c r="A45" s="64" t="s">
        <v>213</v>
      </c>
      <c r="B45" s="46" t="s">
        <v>388</v>
      </c>
      <c r="C45" s="46" t="s">
        <v>152</v>
      </c>
      <c r="D45" s="33">
        <f>I45</f>
        <v>0</v>
      </c>
      <c r="E45" s="33">
        <v>0</v>
      </c>
      <c r="F45" s="34">
        <v>0</v>
      </c>
      <c r="G45" s="34">
        <v>0</v>
      </c>
      <c r="H45" s="34">
        <v>0</v>
      </c>
      <c r="I45" s="33">
        <v>0</v>
      </c>
      <c r="J45" s="33">
        <v>0</v>
      </c>
      <c r="K45" s="254"/>
      <c r="L45" s="262"/>
      <c r="M45" s="263"/>
    </row>
    <row r="46" spans="1:13" ht="60" customHeight="1">
      <c r="A46" s="64" t="s">
        <v>453</v>
      </c>
      <c r="B46" s="46" t="s">
        <v>392</v>
      </c>
      <c r="C46" s="46" t="s">
        <v>152</v>
      </c>
      <c r="D46" s="33">
        <f>I46</f>
        <v>0</v>
      </c>
      <c r="E46" s="33">
        <v>0</v>
      </c>
      <c r="F46" s="34">
        <v>0</v>
      </c>
      <c r="G46" s="34">
        <v>0</v>
      </c>
      <c r="H46" s="34">
        <v>0</v>
      </c>
      <c r="I46" s="33">
        <v>0</v>
      </c>
      <c r="J46" s="33">
        <v>0</v>
      </c>
      <c r="K46" s="254"/>
      <c r="L46" s="262"/>
      <c r="M46" s="263"/>
    </row>
    <row r="47" spans="1:13" ht="63.75" customHeight="1">
      <c r="A47" s="64" t="s">
        <v>103</v>
      </c>
      <c r="B47" s="118" t="s">
        <v>208</v>
      </c>
      <c r="C47" s="53" t="s">
        <v>153</v>
      </c>
      <c r="D47" s="37">
        <f>D48</f>
        <v>0</v>
      </c>
      <c r="E47" s="37">
        <f aca="true" t="shared" si="2" ref="E47:J47">E48</f>
        <v>0</v>
      </c>
      <c r="F47" s="37">
        <f t="shared" si="2"/>
        <v>0</v>
      </c>
      <c r="G47" s="37">
        <v>0</v>
      </c>
      <c r="H47" s="37">
        <f t="shared" si="2"/>
        <v>0</v>
      </c>
      <c r="I47" s="37">
        <v>0</v>
      </c>
      <c r="J47" s="37">
        <f t="shared" si="2"/>
        <v>0</v>
      </c>
      <c r="K47" s="254"/>
      <c r="L47" s="262"/>
      <c r="M47" s="263"/>
    </row>
    <row r="48" spans="1:13" ht="63.75" customHeight="1">
      <c r="A48" s="64" t="s">
        <v>418</v>
      </c>
      <c r="B48" s="46" t="s">
        <v>145</v>
      </c>
      <c r="C48" s="46" t="s">
        <v>153</v>
      </c>
      <c r="D48" s="33">
        <f>F48+I48</f>
        <v>0</v>
      </c>
      <c r="E48" s="33">
        <v>0</v>
      </c>
      <c r="F48" s="34">
        <f>G48</f>
        <v>0</v>
      </c>
      <c r="G48" s="34">
        <v>0</v>
      </c>
      <c r="H48" s="34">
        <v>0</v>
      </c>
      <c r="I48" s="33">
        <v>0</v>
      </c>
      <c r="J48" s="33">
        <v>0</v>
      </c>
      <c r="K48" s="254"/>
      <c r="L48" s="264"/>
      <c r="M48" s="265"/>
    </row>
    <row r="49" spans="1:13" ht="30" customHeight="1">
      <c r="A49" s="114" t="s">
        <v>68</v>
      </c>
      <c r="B49" s="234" t="s">
        <v>336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5"/>
    </row>
    <row r="50" spans="1:13" ht="20.25" customHeight="1">
      <c r="A50" s="259" t="s">
        <v>337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1"/>
    </row>
    <row r="51" spans="1:13" ht="21.75" customHeight="1">
      <c r="A51" s="259" t="s">
        <v>338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1"/>
    </row>
    <row r="52" spans="1:13" ht="104.25" customHeight="1">
      <c r="A52" s="64" t="s">
        <v>71</v>
      </c>
      <c r="B52" s="122" t="s">
        <v>259</v>
      </c>
      <c r="C52" s="53" t="s">
        <v>66</v>
      </c>
      <c r="D52" s="33">
        <f>F52+I52</f>
        <v>8686.589</v>
      </c>
      <c r="E52" s="33">
        <v>0</v>
      </c>
      <c r="F52" s="34">
        <f>G52+H52</f>
        <v>6000</v>
      </c>
      <c r="G52" s="34">
        <v>6000</v>
      </c>
      <c r="H52" s="34">
        <v>0</v>
      </c>
      <c r="I52" s="33">
        <v>2686.589</v>
      </c>
      <c r="J52" s="33">
        <v>0</v>
      </c>
      <c r="K52" s="46" t="s">
        <v>29</v>
      </c>
      <c r="L52" s="255" t="s">
        <v>43</v>
      </c>
      <c r="M52" s="256"/>
    </row>
    <row r="53" spans="1:13" ht="126" customHeight="1">
      <c r="A53" s="64" t="s">
        <v>72</v>
      </c>
      <c r="B53" s="122" t="s">
        <v>451</v>
      </c>
      <c r="C53" s="53" t="s">
        <v>140</v>
      </c>
      <c r="D53" s="33">
        <f>F53+I53</f>
        <v>7600</v>
      </c>
      <c r="E53" s="33">
        <v>0</v>
      </c>
      <c r="F53" s="34">
        <f>G53+H53</f>
        <v>6000</v>
      </c>
      <c r="G53" s="34">
        <v>6000</v>
      </c>
      <c r="H53" s="34">
        <v>0</v>
      </c>
      <c r="I53" s="33">
        <v>1600</v>
      </c>
      <c r="J53" s="33">
        <v>0</v>
      </c>
      <c r="K53" s="46" t="s">
        <v>29</v>
      </c>
      <c r="L53" s="257"/>
      <c r="M53" s="258"/>
    </row>
    <row r="54" spans="1:13" ht="33" customHeight="1">
      <c r="A54" s="227" t="s">
        <v>105</v>
      </c>
      <c r="B54" s="225" t="s">
        <v>419</v>
      </c>
      <c r="C54" s="53" t="s">
        <v>152</v>
      </c>
      <c r="D54" s="33">
        <f>F54+I54</f>
        <v>7500</v>
      </c>
      <c r="E54" s="33">
        <v>0</v>
      </c>
      <c r="F54" s="34">
        <f>G54</f>
        <v>6000</v>
      </c>
      <c r="G54" s="34">
        <v>6000</v>
      </c>
      <c r="H54" s="34">
        <v>0</v>
      </c>
      <c r="I54" s="33">
        <v>1500</v>
      </c>
      <c r="J54" s="33">
        <v>0</v>
      </c>
      <c r="K54" s="46"/>
      <c r="L54" s="115"/>
      <c r="M54" s="116"/>
    </row>
    <row r="55" spans="1:13" ht="36" customHeight="1">
      <c r="A55" s="228"/>
      <c r="B55" s="226"/>
      <c r="C55" s="53" t="s">
        <v>153</v>
      </c>
      <c r="D55" s="33">
        <f>F55+I55</f>
        <v>1500</v>
      </c>
      <c r="E55" s="33">
        <v>0</v>
      </c>
      <c r="F55" s="34">
        <f>G55</f>
        <v>0</v>
      </c>
      <c r="G55" s="34">
        <v>0</v>
      </c>
      <c r="H55" s="34">
        <v>0</v>
      </c>
      <c r="I55" s="33">
        <v>1500</v>
      </c>
      <c r="J55" s="33">
        <v>0</v>
      </c>
      <c r="K55" s="46"/>
      <c r="L55" s="115"/>
      <c r="M55" s="116"/>
    </row>
    <row r="56" spans="1:13" ht="24.75" customHeight="1">
      <c r="A56" s="222"/>
      <c r="B56" s="222" t="s">
        <v>24</v>
      </c>
      <c r="C56" s="11" t="s">
        <v>64</v>
      </c>
      <c r="D56" s="37">
        <f>D22</f>
        <v>26889.40543</v>
      </c>
      <c r="E56" s="37">
        <v>0</v>
      </c>
      <c r="F56" s="37">
        <f>F22</f>
        <v>7400</v>
      </c>
      <c r="G56" s="37">
        <v>0</v>
      </c>
      <c r="H56" s="37">
        <f>H22</f>
        <v>7400</v>
      </c>
      <c r="I56" s="37">
        <f>I22</f>
        <v>19489.405430000003</v>
      </c>
      <c r="J56" s="37">
        <v>0</v>
      </c>
      <c r="K56" s="254" t="s">
        <v>26</v>
      </c>
      <c r="L56" s="223"/>
      <c r="M56" s="223"/>
    </row>
    <row r="57" spans="1:13" ht="24.75" customHeight="1">
      <c r="A57" s="222"/>
      <c r="B57" s="222"/>
      <c r="C57" s="11" t="s">
        <v>65</v>
      </c>
      <c r="D57" s="37">
        <f>D28</f>
        <v>9567.085579999999</v>
      </c>
      <c r="E57" s="37">
        <f aca="true" t="shared" si="3" ref="E57:J57">E28</f>
        <v>0</v>
      </c>
      <c r="F57" s="37">
        <f t="shared" si="3"/>
        <v>3000</v>
      </c>
      <c r="G57" s="37">
        <f t="shared" si="3"/>
        <v>0</v>
      </c>
      <c r="H57" s="37">
        <f t="shared" si="3"/>
        <v>3000</v>
      </c>
      <c r="I57" s="37">
        <f t="shared" si="3"/>
        <v>6567.08558</v>
      </c>
      <c r="J57" s="37">
        <f t="shared" si="3"/>
        <v>0</v>
      </c>
      <c r="K57" s="254"/>
      <c r="L57" s="223"/>
      <c r="M57" s="223"/>
    </row>
    <row r="58" spans="1:13" ht="24.75" customHeight="1">
      <c r="A58" s="222"/>
      <c r="B58" s="222"/>
      <c r="C58" s="46" t="s">
        <v>66</v>
      </c>
      <c r="D58" s="37">
        <f>D34+D52</f>
        <v>10857.673999999999</v>
      </c>
      <c r="E58" s="37">
        <f>E34</f>
        <v>0</v>
      </c>
      <c r="F58" s="37">
        <f>F52</f>
        <v>6000</v>
      </c>
      <c r="G58" s="37">
        <f>G52</f>
        <v>6000</v>
      </c>
      <c r="H58" s="37">
        <f>H52</f>
        <v>0</v>
      </c>
      <c r="I58" s="37">
        <f>I34+I52</f>
        <v>4857.674</v>
      </c>
      <c r="J58" s="37">
        <v>0</v>
      </c>
      <c r="K58" s="254"/>
      <c r="L58" s="223"/>
      <c r="M58" s="223"/>
    </row>
    <row r="59" spans="1:13" ht="24.75" customHeight="1">
      <c r="A59" s="222"/>
      <c r="B59" s="222"/>
      <c r="C59" s="6" t="s">
        <v>140</v>
      </c>
      <c r="D59" s="37">
        <f>F59+I59</f>
        <v>7600</v>
      </c>
      <c r="E59" s="37">
        <f aca="true" t="shared" si="4" ref="E59:J59">E38</f>
        <v>0</v>
      </c>
      <c r="F59" s="37">
        <f>G59</f>
        <v>6000</v>
      </c>
      <c r="G59" s="37">
        <f>G53</f>
        <v>6000</v>
      </c>
      <c r="H59" s="37">
        <f t="shared" si="4"/>
        <v>0</v>
      </c>
      <c r="I59" s="37">
        <f>I38+I53</f>
        <v>1600</v>
      </c>
      <c r="J59" s="37">
        <f t="shared" si="4"/>
        <v>0</v>
      </c>
      <c r="K59" s="254"/>
      <c r="L59" s="223"/>
      <c r="M59" s="223"/>
    </row>
    <row r="60" spans="1:13" ht="24.75" customHeight="1">
      <c r="A60" s="222"/>
      <c r="B60" s="222"/>
      <c r="C60" s="6" t="s">
        <v>152</v>
      </c>
      <c r="D60" s="37">
        <f>D54+D44</f>
        <v>7500</v>
      </c>
      <c r="E60" s="37">
        <f aca="true" t="shared" si="5" ref="E60:J60">E44</f>
        <v>0</v>
      </c>
      <c r="F60" s="37">
        <f>F54</f>
        <v>6000</v>
      </c>
      <c r="G60" s="37">
        <f>G54</f>
        <v>6000</v>
      </c>
      <c r="H60" s="37">
        <f t="shared" si="5"/>
        <v>0</v>
      </c>
      <c r="I60" s="37">
        <f>I54+I44</f>
        <v>1500</v>
      </c>
      <c r="J60" s="37">
        <f t="shared" si="5"/>
        <v>0</v>
      </c>
      <c r="K60" s="254"/>
      <c r="L60" s="223"/>
      <c r="M60" s="223"/>
    </row>
    <row r="61" spans="1:13" ht="24.75" customHeight="1">
      <c r="A61" s="222"/>
      <c r="B61" s="222"/>
      <c r="C61" s="6" t="s">
        <v>153</v>
      </c>
      <c r="D61" s="37">
        <f>F61+I61</f>
        <v>1500</v>
      </c>
      <c r="E61" s="37">
        <v>0</v>
      </c>
      <c r="F61" s="37">
        <f>F55</f>
        <v>0</v>
      </c>
      <c r="G61" s="37">
        <f>F55</f>
        <v>0</v>
      </c>
      <c r="H61" s="37">
        <v>0</v>
      </c>
      <c r="I61" s="37">
        <f>I55</f>
        <v>1500</v>
      </c>
      <c r="J61" s="37">
        <v>0</v>
      </c>
      <c r="K61" s="254"/>
      <c r="L61" s="223"/>
      <c r="M61" s="223"/>
    </row>
    <row r="62" spans="1:13" ht="24.75" customHeight="1">
      <c r="A62" s="222"/>
      <c r="B62" s="222"/>
      <c r="C62" s="23" t="s">
        <v>420</v>
      </c>
      <c r="D62" s="37">
        <f>D56+D57+D58+D59+D60+D61</f>
        <v>63914.16501</v>
      </c>
      <c r="E62" s="37">
        <f>E56+E57+E58+E59+E60</f>
        <v>0</v>
      </c>
      <c r="F62" s="37">
        <f>F56+F57+F58+F59+F60+F61</f>
        <v>28400</v>
      </c>
      <c r="G62" s="37">
        <f>G58+G59+G60+G61</f>
        <v>18000</v>
      </c>
      <c r="H62" s="37">
        <f>H56+H57</f>
        <v>10400</v>
      </c>
      <c r="I62" s="37">
        <f>I56+I57+I58+I59+I60+I61</f>
        <v>35514.16501</v>
      </c>
      <c r="J62" s="37">
        <f>J56+J57+J58+J59+J60</f>
        <v>0</v>
      </c>
      <c r="K62" s="254"/>
      <c r="L62" s="223"/>
      <c r="M62" s="223"/>
    </row>
    <row r="63" spans="1:13" ht="18" customHeight="1">
      <c r="A63" s="21"/>
      <c r="B63" s="24"/>
      <c r="C63" s="29"/>
      <c r="D63" s="26"/>
      <c r="E63" s="26"/>
      <c r="F63" s="26"/>
      <c r="G63" s="26"/>
      <c r="H63" s="26"/>
      <c r="I63" s="26"/>
      <c r="J63" s="30"/>
      <c r="K63" s="21"/>
      <c r="L63" s="22"/>
      <c r="M63" s="22"/>
    </row>
    <row r="64" spans="2:9" ht="27" customHeight="1">
      <c r="B64" s="31"/>
      <c r="C64" s="31"/>
      <c r="D64" s="31"/>
      <c r="G64" s="214"/>
      <c r="H64" s="214"/>
      <c r="I64" s="214"/>
    </row>
    <row r="65" ht="15">
      <c r="B65" s="2"/>
    </row>
    <row r="66" spans="2:9" ht="31.5" customHeight="1">
      <c r="B66" s="2"/>
      <c r="G66" s="214"/>
      <c r="H66" s="214"/>
      <c r="I66" s="214"/>
    </row>
    <row r="67" ht="15">
      <c r="B67" s="2"/>
    </row>
    <row r="68" spans="2:9" ht="24.75" customHeight="1">
      <c r="B68" s="2"/>
      <c r="G68" s="214"/>
      <c r="H68" s="214"/>
      <c r="I68" s="214"/>
    </row>
    <row r="69" ht="15">
      <c r="B69" s="2"/>
    </row>
    <row r="70" spans="2:9" ht="30" customHeight="1">
      <c r="B70" s="2"/>
      <c r="G70" s="214"/>
      <c r="H70" s="214"/>
      <c r="I70" s="214"/>
    </row>
    <row r="71" ht="15">
      <c r="B71" s="2"/>
    </row>
    <row r="72" spans="2:11" ht="24" customHeight="1">
      <c r="B72" s="16"/>
      <c r="C72" s="16"/>
      <c r="D72" s="16"/>
      <c r="E72" s="16"/>
      <c r="F72" s="16"/>
      <c r="G72" s="224"/>
      <c r="H72" s="224"/>
      <c r="I72" s="224"/>
      <c r="J72" s="16"/>
      <c r="K72" s="16"/>
    </row>
  </sheetData>
  <sheetProtection/>
  <mergeCells count="52">
    <mergeCell ref="K3:M3"/>
    <mergeCell ref="A1:M1"/>
    <mergeCell ref="A2:D2"/>
    <mergeCell ref="E2:M2"/>
    <mergeCell ref="G72:I72"/>
    <mergeCell ref="A6:M6"/>
    <mergeCell ref="A7:M7"/>
    <mergeCell ref="A8:M8"/>
    <mergeCell ref="B54:B55"/>
    <mergeCell ref="A54:A55"/>
    <mergeCell ref="G64:I64"/>
    <mergeCell ref="G66:I66"/>
    <mergeCell ref="G68:I68"/>
    <mergeCell ref="G70:I70"/>
    <mergeCell ref="A56:A62"/>
    <mergeCell ref="B56:B62"/>
    <mergeCell ref="K56:K62"/>
    <mergeCell ref="L56:M62"/>
    <mergeCell ref="A21:M21"/>
    <mergeCell ref="L22:M25"/>
    <mergeCell ref="L26:M33"/>
    <mergeCell ref="L34:M42"/>
    <mergeCell ref="K38:K42"/>
    <mergeCell ref="L17:M17"/>
    <mergeCell ref="B18:M18"/>
    <mergeCell ref="A19:M19"/>
    <mergeCell ref="A20:M20"/>
    <mergeCell ref="E12:I12"/>
    <mergeCell ref="K12:K16"/>
    <mergeCell ref="L12:M16"/>
    <mergeCell ref="E13:E16"/>
    <mergeCell ref="F13:I13"/>
    <mergeCell ref="F14:H14"/>
    <mergeCell ref="I14:I16"/>
    <mergeCell ref="F15:F16"/>
    <mergeCell ref="G15:H15"/>
    <mergeCell ref="J12:J16"/>
    <mergeCell ref="A4:M4"/>
    <mergeCell ref="A5:D5"/>
    <mergeCell ref="E5:M5"/>
    <mergeCell ref="B49:M49"/>
    <mergeCell ref="A10:M10"/>
    <mergeCell ref="K9:M9"/>
    <mergeCell ref="A12:A16"/>
    <mergeCell ref="B12:B16"/>
    <mergeCell ref="C12:C16"/>
    <mergeCell ref="D12:D16"/>
    <mergeCell ref="K43:K48"/>
    <mergeCell ref="L52:M53"/>
    <mergeCell ref="A50:M50"/>
    <mergeCell ref="A51:M51"/>
    <mergeCell ref="L43:M48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4" r:id="rId1"/>
  <rowBreaks count="4" manualBreakCount="4">
    <brk id="25" max="12" man="1"/>
    <brk id="33" max="12" man="1"/>
    <brk id="42" max="12" man="1"/>
    <brk id="5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1"/>
  <sheetViews>
    <sheetView zoomScale="75" zoomScaleNormal="75" zoomScaleSheetLayoutView="85" workbookViewId="0" topLeftCell="A1">
      <selection activeCell="G25" sqref="G25"/>
    </sheetView>
  </sheetViews>
  <sheetFormatPr defaultColWidth="9.140625" defaultRowHeight="12.75"/>
  <cols>
    <col min="1" max="1" width="6.7109375" style="0" customWidth="1"/>
    <col min="2" max="2" width="27.8515625" style="0" customWidth="1"/>
    <col min="3" max="10" width="14.7109375" style="0" customWidth="1"/>
    <col min="11" max="11" width="16.421875" style="0" customWidth="1"/>
    <col min="12" max="12" width="19.00390625" style="0" customWidth="1"/>
  </cols>
  <sheetData>
    <row r="1" spans="1:12" ht="1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5">
      <c r="A2" s="252" t="s">
        <v>387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5">
      <c r="A3" s="7"/>
      <c r="J3" s="252" t="s">
        <v>478</v>
      </c>
      <c r="K3" s="252"/>
      <c r="L3" s="252"/>
    </row>
    <row r="4" spans="1:13" ht="21" customHeight="1">
      <c r="A4" s="266" t="s">
        <v>215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70"/>
    </row>
    <row r="5" spans="1:13" ht="21" customHeight="1">
      <c r="A5" s="252" t="s">
        <v>423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31"/>
    </row>
    <row r="6" spans="1:13" ht="21" customHeight="1">
      <c r="A6" s="252" t="s">
        <v>416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31"/>
    </row>
    <row r="7" spans="1:13" ht="21" customHeight="1">
      <c r="A7" s="252" t="s">
        <v>417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31"/>
    </row>
    <row r="8" spans="1:13" ht="15.75" customHeight="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31"/>
    </row>
    <row r="9" spans="1:12" ht="15">
      <c r="A9" s="7"/>
      <c r="J9" s="252"/>
      <c r="K9" s="252"/>
      <c r="L9" s="252"/>
    </row>
    <row r="10" spans="1:12" ht="33" customHeight="1">
      <c r="A10" s="205" t="s">
        <v>135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2" ht="1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</row>
    <row r="12" spans="1:12" ht="18.75" customHeight="1">
      <c r="A12" s="237" t="s">
        <v>20</v>
      </c>
      <c r="B12" s="237" t="s">
        <v>44</v>
      </c>
      <c r="C12" s="237" t="s">
        <v>33</v>
      </c>
      <c r="D12" s="237" t="s">
        <v>34</v>
      </c>
      <c r="E12" s="237" t="s">
        <v>45</v>
      </c>
      <c r="F12" s="237"/>
      <c r="G12" s="237"/>
      <c r="H12" s="237"/>
      <c r="I12" s="237"/>
      <c r="J12" s="237" t="s">
        <v>46</v>
      </c>
      <c r="K12" s="237" t="s">
        <v>47</v>
      </c>
      <c r="L12" s="237" t="s">
        <v>48</v>
      </c>
    </row>
    <row r="13" spans="1:12" ht="18" customHeight="1">
      <c r="A13" s="237"/>
      <c r="B13" s="237"/>
      <c r="C13" s="237"/>
      <c r="D13" s="237"/>
      <c r="E13" s="237" t="s">
        <v>49</v>
      </c>
      <c r="F13" s="237" t="s">
        <v>38</v>
      </c>
      <c r="G13" s="237"/>
      <c r="H13" s="237"/>
      <c r="I13" s="237"/>
      <c r="J13" s="237"/>
      <c r="K13" s="237"/>
      <c r="L13" s="237"/>
    </row>
    <row r="14" spans="1:12" ht="27" customHeight="1">
      <c r="A14" s="237"/>
      <c r="B14" s="237"/>
      <c r="C14" s="237"/>
      <c r="D14" s="237"/>
      <c r="E14" s="237"/>
      <c r="F14" s="237" t="s">
        <v>50</v>
      </c>
      <c r="G14" s="237"/>
      <c r="H14" s="237"/>
      <c r="I14" s="237" t="s">
        <v>23</v>
      </c>
      <c r="J14" s="237"/>
      <c r="K14" s="237"/>
      <c r="L14" s="237"/>
    </row>
    <row r="15" spans="1:12" ht="18.75" customHeight="1">
      <c r="A15" s="237"/>
      <c r="B15" s="237"/>
      <c r="C15" s="237"/>
      <c r="D15" s="237"/>
      <c r="E15" s="237"/>
      <c r="F15" s="237" t="s">
        <v>151</v>
      </c>
      <c r="G15" s="237" t="s">
        <v>148</v>
      </c>
      <c r="H15" s="237"/>
      <c r="I15" s="237"/>
      <c r="J15" s="237"/>
      <c r="K15" s="237"/>
      <c r="L15" s="237"/>
    </row>
    <row r="16" spans="1:12" ht="40.5" customHeight="1">
      <c r="A16" s="237"/>
      <c r="B16" s="237"/>
      <c r="C16" s="237"/>
      <c r="D16" s="237"/>
      <c r="E16" s="237"/>
      <c r="F16" s="237"/>
      <c r="G16" s="6" t="s">
        <v>149</v>
      </c>
      <c r="H16" s="6" t="s">
        <v>150</v>
      </c>
      <c r="I16" s="237"/>
      <c r="J16" s="237"/>
      <c r="K16" s="237"/>
      <c r="L16" s="237"/>
    </row>
    <row r="17" spans="1:12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</row>
    <row r="18" spans="1:12" ht="21" customHeight="1">
      <c r="A18" s="25">
        <v>1</v>
      </c>
      <c r="B18" s="204" t="s">
        <v>76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</row>
    <row r="19" spans="1:12" ht="21.75" customHeight="1">
      <c r="A19" s="231" t="s">
        <v>77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</row>
    <row r="20" spans="1:12" ht="12.75">
      <c r="A20" s="231" t="s">
        <v>78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</row>
    <row r="21" spans="1:12" ht="11.25" customHeight="1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</row>
    <row r="22" spans="1:12" ht="20.25" customHeight="1">
      <c r="A22" s="232" t="s">
        <v>62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3" ht="19.5" customHeight="1">
      <c r="A23" s="223" t="s">
        <v>25</v>
      </c>
      <c r="B23" s="254" t="s">
        <v>52</v>
      </c>
      <c r="C23" s="11" t="s">
        <v>64</v>
      </c>
      <c r="D23" s="33">
        <f>I23</f>
        <v>1087.928</v>
      </c>
      <c r="E23" s="33">
        <v>0</v>
      </c>
      <c r="F23" s="33">
        <v>0</v>
      </c>
      <c r="G23" s="33">
        <v>0</v>
      </c>
      <c r="H23" s="33">
        <v>0</v>
      </c>
      <c r="I23" s="33">
        <v>1087.928</v>
      </c>
      <c r="J23" s="52">
        <v>0</v>
      </c>
      <c r="K23" s="215" t="s">
        <v>27</v>
      </c>
      <c r="L23" s="254" t="s">
        <v>51</v>
      </c>
      <c r="M23" s="8"/>
    </row>
    <row r="24" spans="1:13" ht="19.5" customHeight="1">
      <c r="A24" s="223"/>
      <c r="B24" s="254"/>
      <c r="C24" s="6" t="s">
        <v>65</v>
      </c>
      <c r="D24" s="33">
        <f>I24</f>
        <v>1087.445</v>
      </c>
      <c r="E24" s="33">
        <v>0</v>
      </c>
      <c r="F24" s="33">
        <v>0</v>
      </c>
      <c r="G24" s="33">
        <v>0</v>
      </c>
      <c r="H24" s="33">
        <v>0</v>
      </c>
      <c r="I24" s="33">
        <v>1087.445</v>
      </c>
      <c r="J24" s="52">
        <v>0</v>
      </c>
      <c r="K24" s="215"/>
      <c r="L24" s="254"/>
      <c r="M24" s="8"/>
    </row>
    <row r="25" spans="1:13" ht="19.5" customHeight="1">
      <c r="A25" s="223"/>
      <c r="B25" s="254"/>
      <c r="C25" s="82" t="s">
        <v>66</v>
      </c>
      <c r="D25" s="80">
        <f>I25</f>
        <v>1130.876</v>
      </c>
      <c r="E25" s="80">
        <v>0</v>
      </c>
      <c r="F25" s="80">
        <v>0</v>
      </c>
      <c r="G25" s="80">
        <v>0</v>
      </c>
      <c r="H25" s="80">
        <v>0</v>
      </c>
      <c r="I25" s="80">
        <v>1130.876</v>
      </c>
      <c r="J25" s="80">
        <v>0</v>
      </c>
      <c r="K25" s="215"/>
      <c r="L25" s="254"/>
      <c r="M25" s="8"/>
    </row>
    <row r="26" spans="1:13" ht="19.5" customHeight="1">
      <c r="A26" s="223"/>
      <c r="B26" s="254"/>
      <c r="C26" s="6" t="s">
        <v>140</v>
      </c>
      <c r="D26" s="33">
        <f>I26</f>
        <v>1250</v>
      </c>
      <c r="E26" s="33">
        <v>0</v>
      </c>
      <c r="F26" s="33">
        <v>0</v>
      </c>
      <c r="G26" s="33">
        <v>0</v>
      </c>
      <c r="H26" s="33">
        <v>0</v>
      </c>
      <c r="I26" s="33">
        <v>1250</v>
      </c>
      <c r="J26" s="52">
        <v>0</v>
      </c>
      <c r="K26" s="215"/>
      <c r="L26" s="254"/>
      <c r="M26" s="8"/>
    </row>
    <row r="27" spans="1:13" ht="19.5" customHeight="1">
      <c r="A27" s="223"/>
      <c r="B27" s="254"/>
      <c r="C27" s="6" t="s">
        <v>152</v>
      </c>
      <c r="D27" s="33">
        <f>I27</f>
        <v>1250</v>
      </c>
      <c r="E27" s="33">
        <v>0</v>
      </c>
      <c r="F27" s="33">
        <v>0</v>
      </c>
      <c r="G27" s="33">
        <v>0</v>
      </c>
      <c r="H27" s="33">
        <v>0</v>
      </c>
      <c r="I27" s="33">
        <v>1250</v>
      </c>
      <c r="J27" s="52">
        <v>0</v>
      </c>
      <c r="K27" s="215"/>
      <c r="L27" s="254"/>
      <c r="M27" s="8"/>
    </row>
    <row r="28" spans="1:13" ht="19.5" customHeight="1">
      <c r="A28" s="223"/>
      <c r="B28" s="254"/>
      <c r="C28" s="6" t="s">
        <v>153</v>
      </c>
      <c r="D28" s="33">
        <v>1250</v>
      </c>
      <c r="E28" s="33">
        <v>0</v>
      </c>
      <c r="F28" s="33">
        <v>0</v>
      </c>
      <c r="G28" s="33">
        <v>0</v>
      </c>
      <c r="H28" s="33">
        <v>0</v>
      </c>
      <c r="I28" s="33">
        <v>1250</v>
      </c>
      <c r="J28" s="52">
        <v>0</v>
      </c>
      <c r="K28" s="215"/>
      <c r="L28" s="254"/>
      <c r="M28" s="8"/>
    </row>
    <row r="29" spans="1:13" ht="19.5" customHeight="1">
      <c r="A29" s="223" t="s">
        <v>28</v>
      </c>
      <c r="B29" s="254" t="s">
        <v>53</v>
      </c>
      <c r="C29" s="11" t="s">
        <v>64</v>
      </c>
      <c r="D29" s="33">
        <f>E29+I29</f>
        <v>120.6</v>
      </c>
      <c r="E29" s="33">
        <v>120.6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15" t="s">
        <v>27</v>
      </c>
      <c r="L29" s="254"/>
      <c r="M29" s="8"/>
    </row>
    <row r="30" spans="1:13" ht="19.5" customHeight="1">
      <c r="A30" s="223"/>
      <c r="B30" s="254"/>
      <c r="C30" s="6" t="s">
        <v>65</v>
      </c>
      <c r="D30" s="33">
        <f>E30+I30</f>
        <v>120.6</v>
      </c>
      <c r="E30" s="33">
        <v>120.6</v>
      </c>
      <c r="F30" s="33">
        <v>0</v>
      </c>
      <c r="G30" s="33">
        <v>0</v>
      </c>
      <c r="H30" s="33">
        <v>0</v>
      </c>
      <c r="I30" s="33">
        <v>0</v>
      </c>
      <c r="J30" s="52">
        <v>0</v>
      </c>
      <c r="K30" s="215"/>
      <c r="L30" s="254"/>
      <c r="M30" s="8"/>
    </row>
    <row r="31" spans="1:13" ht="19.5" customHeight="1">
      <c r="A31" s="223"/>
      <c r="B31" s="254"/>
      <c r="C31" s="82" t="s">
        <v>66</v>
      </c>
      <c r="D31" s="84">
        <f>E31+I31</f>
        <v>123.3</v>
      </c>
      <c r="E31" s="84">
        <v>123.3</v>
      </c>
      <c r="F31" s="80">
        <v>0</v>
      </c>
      <c r="G31" s="80">
        <v>0</v>
      </c>
      <c r="H31" s="80">
        <v>0</v>
      </c>
      <c r="I31" s="84">
        <v>0</v>
      </c>
      <c r="J31" s="84">
        <v>0</v>
      </c>
      <c r="K31" s="215"/>
      <c r="L31" s="254"/>
      <c r="M31" s="9"/>
    </row>
    <row r="32" spans="1:13" ht="19.5" customHeight="1">
      <c r="A32" s="223"/>
      <c r="B32" s="254"/>
      <c r="C32" s="6" t="s">
        <v>140</v>
      </c>
      <c r="D32" s="35">
        <f>E32</f>
        <v>123.3</v>
      </c>
      <c r="E32" s="35">
        <v>123.3</v>
      </c>
      <c r="F32" s="33">
        <v>0</v>
      </c>
      <c r="G32" s="33">
        <v>0</v>
      </c>
      <c r="H32" s="33">
        <v>0</v>
      </c>
      <c r="I32" s="35">
        <v>0</v>
      </c>
      <c r="J32" s="35">
        <v>0</v>
      </c>
      <c r="K32" s="215"/>
      <c r="L32" s="254"/>
      <c r="M32" s="9"/>
    </row>
    <row r="33" spans="1:13" ht="19.5" customHeight="1">
      <c r="A33" s="223"/>
      <c r="B33" s="254"/>
      <c r="C33" s="6" t="s">
        <v>152</v>
      </c>
      <c r="D33" s="35">
        <f>E33</f>
        <v>123.3</v>
      </c>
      <c r="E33" s="35">
        <v>123.3</v>
      </c>
      <c r="F33" s="33">
        <v>0</v>
      </c>
      <c r="G33" s="33">
        <v>0</v>
      </c>
      <c r="H33" s="33">
        <v>0</v>
      </c>
      <c r="I33" s="35">
        <v>0</v>
      </c>
      <c r="J33" s="35">
        <v>0</v>
      </c>
      <c r="K33" s="215"/>
      <c r="L33" s="254"/>
      <c r="M33" s="9"/>
    </row>
    <row r="34" spans="1:13" ht="19.5" customHeight="1">
      <c r="A34" s="223"/>
      <c r="B34" s="254"/>
      <c r="C34" s="6" t="s">
        <v>153</v>
      </c>
      <c r="D34" s="35">
        <f>E34</f>
        <v>123.3</v>
      </c>
      <c r="E34" s="35">
        <v>123.3</v>
      </c>
      <c r="F34" s="33">
        <v>0</v>
      </c>
      <c r="G34" s="33">
        <v>0</v>
      </c>
      <c r="H34" s="33">
        <v>0</v>
      </c>
      <c r="I34" s="35">
        <v>0</v>
      </c>
      <c r="J34" s="35">
        <v>0</v>
      </c>
      <c r="K34" s="215"/>
      <c r="L34" s="254"/>
      <c r="M34" s="9"/>
    </row>
    <row r="35" spans="1:14" ht="19.5" customHeight="1">
      <c r="A35" s="223" t="s">
        <v>30</v>
      </c>
      <c r="B35" s="254" t="s">
        <v>139</v>
      </c>
      <c r="C35" s="11" t="s">
        <v>64</v>
      </c>
      <c r="D35" s="33">
        <f aca="true" t="shared" si="0" ref="D35:D46">I35</f>
        <v>139.72</v>
      </c>
      <c r="E35" s="33">
        <v>0</v>
      </c>
      <c r="F35" s="33">
        <v>0</v>
      </c>
      <c r="G35" s="33">
        <v>0</v>
      </c>
      <c r="H35" s="33">
        <v>0</v>
      </c>
      <c r="I35" s="33">
        <v>139.72</v>
      </c>
      <c r="J35" s="33">
        <v>0</v>
      </c>
      <c r="K35" s="254" t="s">
        <v>54</v>
      </c>
      <c r="L35" s="254" t="s">
        <v>51</v>
      </c>
      <c r="M35" s="9"/>
      <c r="N35" s="1"/>
    </row>
    <row r="36" spans="1:14" ht="19.5" customHeight="1">
      <c r="A36" s="223"/>
      <c r="B36" s="254"/>
      <c r="C36" s="6" t="s">
        <v>65</v>
      </c>
      <c r="D36" s="33">
        <f t="shared" si="0"/>
        <v>97.2</v>
      </c>
      <c r="E36" s="33">
        <v>0</v>
      </c>
      <c r="F36" s="33">
        <v>0</v>
      </c>
      <c r="G36" s="33">
        <v>0</v>
      </c>
      <c r="H36" s="33">
        <v>0</v>
      </c>
      <c r="I36" s="54">
        <v>97.2</v>
      </c>
      <c r="J36" s="35">
        <v>0</v>
      </c>
      <c r="K36" s="254"/>
      <c r="L36" s="254"/>
      <c r="M36" s="9"/>
      <c r="N36" s="1"/>
    </row>
    <row r="37" spans="1:14" ht="19.5" customHeight="1">
      <c r="A37" s="223"/>
      <c r="B37" s="254"/>
      <c r="C37" s="82" t="s">
        <v>66</v>
      </c>
      <c r="D37" s="84">
        <f t="shared" si="0"/>
        <v>84.34</v>
      </c>
      <c r="E37" s="84">
        <v>0</v>
      </c>
      <c r="F37" s="80">
        <v>0</v>
      </c>
      <c r="G37" s="80">
        <v>0</v>
      </c>
      <c r="H37" s="80">
        <v>0</v>
      </c>
      <c r="I37" s="84">
        <v>84.34</v>
      </c>
      <c r="J37" s="84">
        <v>0</v>
      </c>
      <c r="K37" s="254"/>
      <c r="L37" s="254"/>
      <c r="M37" s="9"/>
      <c r="N37" s="1"/>
    </row>
    <row r="38" spans="1:14" ht="19.5" customHeight="1">
      <c r="A38" s="223"/>
      <c r="B38" s="254"/>
      <c r="C38" s="46" t="s">
        <v>140</v>
      </c>
      <c r="D38" s="54">
        <f t="shared" si="0"/>
        <v>132</v>
      </c>
      <c r="E38" s="54">
        <v>0</v>
      </c>
      <c r="F38" s="33">
        <v>0</v>
      </c>
      <c r="G38" s="33">
        <v>0</v>
      </c>
      <c r="H38" s="33">
        <v>0</v>
      </c>
      <c r="I38" s="54">
        <v>132</v>
      </c>
      <c r="J38" s="54">
        <v>0</v>
      </c>
      <c r="K38" s="254"/>
      <c r="L38" s="254"/>
      <c r="M38" s="9"/>
      <c r="N38" s="1"/>
    </row>
    <row r="39" spans="1:14" ht="19.5" customHeight="1">
      <c r="A39" s="223"/>
      <c r="B39" s="254"/>
      <c r="C39" s="6" t="s">
        <v>152</v>
      </c>
      <c r="D39" s="35">
        <f t="shared" si="0"/>
        <v>132</v>
      </c>
      <c r="E39" s="35">
        <v>0</v>
      </c>
      <c r="F39" s="35">
        <v>0</v>
      </c>
      <c r="G39" s="35">
        <v>0</v>
      </c>
      <c r="H39" s="35">
        <v>0</v>
      </c>
      <c r="I39" s="35">
        <v>132</v>
      </c>
      <c r="J39" s="35">
        <v>0</v>
      </c>
      <c r="K39" s="254"/>
      <c r="L39" s="254"/>
      <c r="M39" s="9"/>
      <c r="N39" s="1"/>
    </row>
    <row r="40" spans="1:14" ht="19.5" customHeight="1">
      <c r="A40" s="223"/>
      <c r="B40" s="254"/>
      <c r="C40" s="6" t="s">
        <v>153</v>
      </c>
      <c r="D40" s="35">
        <f t="shared" si="0"/>
        <v>132</v>
      </c>
      <c r="E40" s="35">
        <v>0</v>
      </c>
      <c r="F40" s="35">
        <v>0</v>
      </c>
      <c r="G40" s="35">
        <v>0</v>
      </c>
      <c r="H40" s="35">
        <v>0</v>
      </c>
      <c r="I40" s="35">
        <v>132</v>
      </c>
      <c r="J40" s="35">
        <v>0</v>
      </c>
      <c r="K40" s="254"/>
      <c r="L40" s="254"/>
      <c r="M40" s="9"/>
      <c r="N40" s="1"/>
    </row>
    <row r="41" spans="1:14" ht="19.5" customHeight="1">
      <c r="A41" s="223" t="s">
        <v>31</v>
      </c>
      <c r="B41" s="254" t="s">
        <v>132</v>
      </c>
      <c r="C41" s="11" t="s">
        <v>64</v>
      </c>
      <c r="D41" s="35">
        <f t="shared" si="0"/>
        <v>675.03571</v>
      </c>
      <c r="E41" s="35">
        <v>0</v>
      </c>
      <c r="F41" s="33">
        <v>0</v>
      </c>
      <c r="G41" s="33">
        <v>0</v>
      </c>
      <c r="H41" s="33">
        <v>0</v>
      </c>
      <c r="I41" s="35">
        <v>675.03571</v>
      </c>
      <c r="J41" s="35">
        <v>0</v>
      </c>
      <c r="K41" s="215" t="s">
        <v>27</v>
      </c>
      <c r="L41" s="254"/>
      <c r="M41" s="9"/>
      <c r="N41" s="1"/>
    </row>
    <row r="42" spans="1:14" ht="19.5" customHeight="1">
      <c r="A42" s="223"/>
      <c r="B42" s="254"/>
      <c r="C42" s="6" t="s">
        <v>65</v>
      </c>
      <c r="D42" s="54">
        <f t="shared" si="0"/>
        <v>680</v>
      </c>
      <c r="E42" s="35">
        <v>0</v>
      </c>
      <c r="F42" s="33">
        <v>0</v>
      </c>
      <c r="G42" s="33">
        <v>0</v>
      </c>
      <c r="H42" s="33">
        <v>0</v>
      </c>
      <c r="I42" s="54">
        <v>680</v>
      </c>
      <c r="J42" s="35">
        <v>0</v>
      </c>
      <c r="K42" s="215"/>
      <c r="L42" s="254"/>
      <c r="M42" s="9"/>
      <c r="N42" s="1"/>
    </row>
    <row r="43" spans="1:14" ht="19.5" customHeight="1">
      <c r="A43" s="223"/>
      <c r="B43" s="254"/>
      <c r="C43" s="82" t="s">
        <v>66</v>
      </c>
      <c r="D43" s="84">
        <f t="shared" si="0"/>
        <v>0</v>
      </c>
      <c r="E43" s="84">
        <v>0</v>
      </c>
      <c r="F43" s="80">
        <v>0</v>
      </c>
      <c r="G43" s="80">
        <v>0</v>
      </c>
      <c r="H43" s="80">
        <v>0</v>
      </c>
      <c r="I43" s="84">
        <v>0</v>
      </c>
      <c r="J43" s="84">
        <v>0</v>
      </c>
      <c r="K43" s="215"/>
      <c r="L43" s="254"/>
      <c r="M43" s="9"/>
      <c r="N43" s="1"/>
    </row>
    <row r="44" spans="1:14" ht="19.5" customHeight="1">
      <c r="A44" s="223"/>
      <c r="B44" s="254"/>
      <c r="C44" s="6" t="s">
        <v>140</v>
      </c>
      <c r="D44" s="35">
        <f t="shared" si="0"/>
        <v>0</v>
      </c>
      <c r="E44" s="35">
        <v>0</v>
      </c>
      <c r="F44" s="33">
        <v>0</v>
      </c>
      <c r="G44" s="33">
        <v>0</v>
      </c>
      <c r="H44" s="33">
        <v>0</v>
      </c>
      <c r="I44" s="35">
        <v>0</v>
      </c>
      <c r="J44" s="35">
        <v>0</v>
      </c>
      <c r="K44" s="215"/>
      <c r="L44" s="254"/>
      <c r="M44" s="9"/>
      <c r="N44" s="1"/>
    </row>
    <row r="45" spans="1:14" ht="19.5" customHeight="1">
      <c r="A45" s="223"/>
      <c r="B45" s="254"/>
      <c r="C45" s="6" t="s">
        <v>152</v>
      </c>
      <c r="D45" s="35">
        <f t="shared" si="0"/>
        <v>0</v>
      </c>
      <c r="E45" s="35">
        <v>0</v>
      </c>
      <c r="F45" s="33">
        <v>0</v>
      </c>
      <c r="G45" s="33">
        <v>0</v>
      </c>
      <c r="H45" s="33">
        <v>0</v>
      </c>
      <c r="I45" s="35">
        <v>0</v>
      </c>
      <c r="J45" s="35">
        <v>0</v>
      </c>
      <c r="K45" s="215"/>
      <c r="L45" s="254"/>
      <c r="M45" s="9"/>
      <c r="N45" s="1"/>
    </row>
    <row r="46" spans="1:14" ht="134.25" customHeight="1">
      <c r="A46" s="64" t="s">
        <v>60</v>
      </c>
      <c r="B46" s="46" t="s">
        <v>196</v>
      </c>
      <c r="C46" s="11" t="s">
        <v>64</v>
      </c>
      <c r="D46" s="33">
        <f t="shared" si="0"/>
        <v>352.584</v>
      </c>
      <c r="E46" s="33">
        <v>0</v>
      </c>
      <c r="F46" s="33">
        <v>0</v>
      </c>
      <c r="G46" s="33">
        <v>0</v>
      </c>
      <c r="H46" s="33">
        <v>0</v>
      </c>
      <c r="I46" s="33">
        <v>352.584</v>
      </c>
      <c r="J46" s="33">
        <v>0</v>
      </c>
      <c r="K46" s="254" t="s">
        <v>29</v>
      </c>
      <c r="L46" s="254"/>
      <c r="M46" s="9"/>
      <c r="N46" s="1"/>
    </row>
    <row r="47" spans="1:14" ht="55.5" customHeight="1">
      <c r="A47" s="64" t="s">
        <v>103</v>
      </c>
      <c r="B47" s="46" t="s">
        <v>104</v>
      </c>
      <c r="C47" s="11" t="s">
        <v>64</v>
      </c>
      <c r="D47" s="33">
        <f aca="true" t="shared" si="1" ref="D47:D55">I47</f>
        <v>225.052</v>
      </c>
      <c r="E47" s="33">
        <v>0</v>
      </c>
      <c r="F47" s="33">
        <v>0</v>
      </c>
      <c r="G47" s="33">
        <v>0</v>
      </c>
      <c r="H47" s="33">
        <v>0</v>
      </c>
      <c r="I47" s="33">
        <v>225.052</v>
      </c>
      <c r="J47" s="33">
        <v>0</v>
      </c>
      <c r="K47" s="254"/>
      <c r="L47" s="254"/>
      <c r="M47" s="9"/>
      <c r="N47" s="1"/>
    </row>
    <row r="48" spans="1:14" ht="38.25" customHeight="1">
      <c r="A48" s="64" t="s">
        <v>108</v>
      </c>
      <c r="B48" s="46" t="s">
        <v>192</v>
      </c>
      <c r="C48" s="46" t="s">
        <v>65</v>
      </c>
      <c r="D48" s="33">
        <f t="shared" si="1"/>
        <v>200</v>
      </c>
      <c r="E48" s="33">
        <v>0</v>
      </c>
      <c r="F48" s="33">
        <v>0</v>
      </c>
      <c r="G48" s="33">
        <v>0</v>
      </c>
      <c r="H48" s="33">
        <v>0</v>
      </c>
      <c r="I48" s="33">
        <v>200</v>
      </c>
      <c r="J48" s="33">
        <v>0</v>
      </c>
      <c r="K48" s="254"/>
      <c r="L48" s="254"/>
      <c r="M48" s="9"/>
      <c r="N48" s="1"/>
    </row>
    <row r="49" spans="1:14" ht="63.75" customHeight="1">
      <c r="A49" s="64" t="s">
        <v>109</v>
      </c>
      <c r="B49" s="46" t="s">
        <v>133</v>
      </c>
      <c r="C49" s="6" t="s">
        <v>65</v>
      </c>
      <c r="D49" s="33">
        <f t="shared" si="1"/>
        <v>159.7</v>
      </c>
      <c r="E49" s="33">
        <v>0</v>
      </c>
      <c r="F49" s="33">
        <v>0</v>
      </c>
      <c r="G49" s="33">
        <v>0</v>
      </c>
      <c r="H49" s="33">
        <v>0</v>
      </c>
      <c r="I49" s="33">
        <v>159.7</v>
      </c>
      <c r="J49" s="33">
        <v>0</v>
      </c>
      <c r="K49" s="254"/>
      <c r="L49" s="254"/>
      <c r="M49" s="9"/>
      <c r="N49" s="1"/>
    </row>
    <row r="50" spans="1:14" ht="57" customHeight="1">
      <c r="A50" s="64" t="s">
        <v>110</v>
      </c>
      <c r="B50" s="46" t="s">
        <v>111</v>
      </c>
      <c r="C50" s="11" t="s">
        <v>64</v>
      </c>
      <c r="D50" s="33">
        <f t="shared" si="1"/>
        <v>93.265</v>
      </c>
      <c r="E50" s="33">
        <v>0</v>
      </c>
      <c r="F50" s="33">
        <v>0</v>
      </c>
      <c r="G50" s="33">
        <v>0</v>
      </c>
      <c r="H50" s="33">
        <v>0</v>
      </c>
      <c r="I50" s="33">
        <v>93.265</v>
      </c>
      <c r="J50" s="33">
        <v>0</v>
      </c>
      <c r="K50" s="254"/>
      <c r="L50" s="254"/>
      <c r="M50" s="9"/>
      <c r="N50" s="1"/>
    </row>
    <row r="51" spans="1:14" ht="65.25" customHeight="1">
      <c r="A51" s="64" t="s">
        <v>137</v>
      </c>
      <c r="B51" s="46" t="s">
        <v>138</v>
      </c>
      <c r="C51" s="6" t="s">
        <v>65</v>
      </c>
      <c r="D51" s="33">
        <f t="shared" si="1"/>
        <v>222.44925</v>
      </c>
      <c r="E51" s="33">
        <v>0</v>
      </c>
      <c r="F51" s="33">
        <v>0</v>
      </c>
      <c r="G51" s="33">
        <v>0</v>
      </c>
      <c r="H51" s="33">
        <v>0</v>
      </c>
      <c r="I51" s="33">
        <v>222.44925</v>
      </c>
      <c r="J51" s="33">
        <v>0</v>
      </c>
      <c r="K51" s="254"/>
      <c r="L51" s="254"/>
      <c r="M51" s="9"/>
      <c r="N51" s="1"/>
    </row>
    <row r="52" spans="1:14" ht="66" customHeight="1">
      <c r="A52" s="64" t="s">
        <v>143</v>
      </c>
      <c r="B52" s="46" t="s">
        <v>203</v>
      </c>
      <c r="C52" s="6" t="s">
        <v>65</v>
      </c>
      <c r="D52" s="33">
        <f t="shared" si="1"/>
        <v>1326.547</v>
      </c>
      <c r="E52" s="33">
        <v>0</v>
      </c>
      <c r="F52" s="33">
        <v>0</v>
      </c>
      <c r="G52" s="33">
        <v>0</v>
      </c>
      <c r="H52" s="33">
        <v>0</v>
      </c>
      <c r="I52" s="33">
        <v>1326.547</v>
      </c>
      <c r="J52" s="33">
        <v>0</v>
      </c>
      <c r="K52" s="46" t="s">
        <v>27</v>
      </c>
      <c r="L52" s="254"/>
      <c r="M52" s="9"/>
      <c r="N52" s="1"/>
    </row>
    <row r="53" spans="1:14" ht="66" customHeight="1">
      <c r="A53" s="64" t="s">
        <v>144</v>
      </c>
      <c r="B53" s="46" t="s">
        <v>207</v>
      </c>
      <c r="C53" s="6" t="s">
        <v>65</v>
      </c>
      <c r="D53" s="33">
        <f t="shared" si="1"/>
        <v>71.9</v>
      </c>
      <c r="E53" s="33">
        <v>0</v>
      </c>
      <c r="F53" s="33">
        <v>0</v>
      </c>
      <c r="G53" s="33">
        <v>0</v>
      </c>
      <c r="H53" s="33">
        <v>0</v>
      </c>
      <c r="I53" s="33">
        <v>71.9</v>
      </c>
      <c r="J53" s="33">
        <v>0</v>
      </c>
      <c r="K53" s="254" t="s">
        <v>26</v>
      </c>
      <c r="L53" s="254" t="s">
        <v>51</v>
      </c>
      <c r="M53" s="9"/>
      <c r="N53" s="1"/>
    </row>
    <row r="54" spans="1:14" ht="58.5" customHeight="1">
      <c r="A54" s="64" t="s">
        <v>197</v>
      </c>
      <c r="B54" s="46" t="s">
        <v>198</v>
      </c>
      <c r="C54" s="6" t="s">
        <v>65</v>
      </c>
      <c r="D54" s="33">
        <f t="shared" si="1"/>
        <v>40.267</v>
      </c>
      <c r="E54" s="33">
        <v>0</v>
      </c>
      <c r="F54" s="33">
        <v>0</v>
      </c>
      <c r="G54" s="33">
        <v>0</v>
      </c>
      <c r="H54" s="33">
        <v>0</v>
      </c>
      <c r="I54" s="33">
        <v>40.267</v>
      </c>
      <c r="J54" s="33">
        <v>0</v>
      </c>
      <c r="K54" s="254"/>
      <c r="L54" s="254"/>
      <c r="M54" s="9"/>
      <c r="N54" s="1"/>
    </row>
    <row r="55" spans="1:14" ht="66.75" customHeight="1">
      <c r="A55" s="64" t="s">
        <v>204</v>
      </c>
      <c r="B55" s="46" t="s">
        <v>205</v>
      </c>
      <c r="C55" s="6" t="s">
        <v>65</v>
      </c>
      <c r="D55" s="33">
        <f t="shared" si="1"/>
        <v>47.865</v>
      </c>
      <c r="E55" s="33">
        <v>0</v>
      </c>
      <c r="F55" s="33">
        <v>0</v>
      </c>
      <c r="G55" s="33">
        <v>0</v>
      </c>
      <c r="H55" s="33">
        <v>0</v>
      </c>
      <c r="I55" s="33">
        <v>47.865</v>
      </c>
      <c r="J55" s="33">
        <v>0</v>
      </c>
      <c r="K55" s="46" t="s">
        <v>27</v>
      </c>
      <c r="L55" s="254"/>
      <c r="M55" s="9"/>
      <c r="N55" s="1"/>
    </row>
    <row r="56" spans="1:14" ht="91.5" customHeight="1">
      <c r="A56" s="64" t="s">
        <v>237</v>
      </c>
      <c r="B56" s="46" t="s">
        <v>339</v>
      </c>
      <c r="C56" s="46" t="s">
        <v>66</v>
      </c>
      <c r="D56" s="33">
        <f aca="true" t="shared" si="2" ref="D56:D62">I56</f>
        <v>90.164</v>
      </c>
      <c r="E56" s="33">
        <v>0</v>
      </c>
      <c r="F56" s="33">
        <v>0</v>
      </c>
      <c r="G56" s="33">
        <v>0</v>
      </c>
      <c r="H56" s="33">
        <v>0</v>
      </c>
      <c r="I56" s="33">
        <v>90.164</v>
      </c>
      <c r="J56" s="33">
        <v>0</v>
      </c>
      <c r="K56" s="215" t="s">
        <v>26</v>
      </c>
      <c r="L56" s="254"/>
      <c r="M56" s="9"/>
      <c r="N56" s="1"/>
    </row>
    <row r="57" spans="1:14" ht="79.5" customHeight="1">
      <c r="A57" s="64" t="s">
        <v>262</v>
      </c>
      <c r="B57" s="46" t="s">
        <v>340</v>
      </c>
      <c r="C57" s="46" t="s">
        <v>66</v>
      </c>
      <c r="D57" s="33">
        <f t="shared" si="2"/>
        <v>330.923</v>
      </c>
      <c r="E57" s="33">
        <v>0</v>
      </c>
      <c r="F57" s="33">
        <v>0</v>
      </c>
      <c r="G57" s="33">
        <v>0</v>
      </c>
      <c r="H57" s="33">
        <v>0</v>
      </c>
      <c r="I57" s="33">
        <v>330.923</v>
      </c>
      <c r="J57" s="33">
        <v>0</v>
      </c>
      <c r="K57" s="215"/>
      <c r="L57" s="254"/>
      <c r="M57" s="9"/>
      <c r="N57" s="1"/>
    </row>
    <row r="58" spans="1:14" ht="75" customHeight="1">
      <c r="A58" s="64" t="s">
        <v>263</v>
      </c>
      <c r="B58" s="46" t="s">
        <v>341</v>
      </c>
      <c r="C58" s="82" t="s">
        <v>66</v>
      </c>
      <c r="D58" s="80">
        <f t="shared" si="2"/>
        <v>245</v>
      </c>
      <c r="E58" s="80">
        <v>0</v>
      </c>
      <c r="F58" s="80">
        <v>0</v>
      </c>
      <c r="G58" s="80">
        <v>0</v>
      </c>
      <c r="H58" s="80">
        <v>0</v>
      </c>
      <c r="I58" s="80">
        <v>245</v>
      </c>
      <c r="J58" s="80">
        <v>0</v>
      </c>
      <c r="K58" s="215" t="s">
        <v>27</v>
      </c>
      <c r="L58" s="254"/>
      <c r="M58" s="9"/>
      <c r="N58" s="1"/>
    </row>
    <row r="59" spans="1:14" ht="30" customHeight="1">
      <c r="A59" s="206" t="s">
        <v>264</v>
      </c>
      <c r="B59" s="254" t="s">
        <v>269</v>
      </c>
      <c r="C59" s="82" t="s">
        <v>66</v>
      </c>
      <c r="D59" s="80">
        <f t="shared" si="2"/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215"/>
      <c r="L59" s="254"/>
      <c r="M59" s="9"/>
      <c r="N59" s="1"/>
    </row>
    <row r="60" spans="1:14" ht="30" customHeight="1">
      <c r="A60" s="206"/>
      <c r="B60" s="254"/>
      <c r="C60" s="46" t="s">
        <v>140</v>
      </c>
      <c r="D60" s="33">
        <f t="shared" si="2"/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215"/>
      <c r="L60" s="254"/>
      <c r="M60" s="9"/>
      <c r="N60" s="1"/>
    </row>
    <row r="61" spans="1:14" ht="72" customHeight="1">
      <c r="A61" s="64" t="s">
        <v>265</v>
      </c>
      <c r="B61" s="46" t="s">
        <v>271</v>
      </c>
      <c r="C61" s="82" t="s">
        <v>66</v>
      </c>
      <c r="D61" s="80">
        <f t="shared" si="2"/>
        <v>91.419</v>
      </c>
      <c r="E61" s="80">
        <v>0</v>
      </c>
      <c r="F61" s="80">
        <v>0</v>
      </c>
      <c r="G61" s="80">
        <v>0</v>
      </c>
      <c r="H61" s="80">
        <v>0</v>
      </c>
      <c r="I61" s="80">
        <v>91.419</v>
      </c>
      <c r="J61" s="80">
        <v>0</v>
      </c>
      <c r="K61" s="215"/>
      <c r="L61" s="254"/>
      <c r="M61" s="9"/>
      <c r="N61" s="1"/>
    </row>
    <row r="62" spans="1:14" ht="72" customHeight="1">
      <c r="A62" s="64" t="s">
        <v>266</v>
      </c>
      <c r="B62" s="46" t="s">
        <v>379</v>
      </c>
      <c r="C62" s="82" t="s">
        <v>66</v>
      </c>
      <c r="D62" s="80">
        <f t="shared" si="2"/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215" t="s">
        <v>26</v>
      </c>
      <c r="L62" s="254"/>
      <c r="M62" s="9"/>
      <c r="N62" s="1"/>
    </row>
    <row r="63" spans="1:14" ht="39.75" customHeight="1">
      <c r="A63" s="64" t="s">
        <v>267</v>
      </c>
      <c r="B63" s="46" t="s">
        <v>399</v>
      </c>
      <c r="C63" s="46" t="s">
        <v>140</v>
      </c>
      <c r="D63" s="33">
        <f>I63</f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215"/>
      <c r="L63" s="254"/>
      <c r="M63" s="9"/>
      <c r="N63" s="1"/>
    </row>
    <row r="64" spans="1:14" ht="39.75" customHeight="1">
      <c r="A64" s="64" t="s">
        <v>268</v>
      </c>
      <c r="B64" s="46" t="s">
        <v>400</v>
      </c>
      <c r="C64" s="46" t="s">
        <v>140</v>
      </c>
      <c r="D64" s="33">
        <f>I64</f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215" t="s">
        <v>26</v>
      </c>
      <c r="L64" s="164"/>
      <c r="M64" s="9"/>
      <c r="N64" s="1"/>
    </row>
    <row r="65" spans="1:14" ht="39.75" customHeight="1">
      <c r="A65" s="64" t="s">
        <v>270</v>
      </c>
      <c r="B65" s="46" t="s">
        <v>401</v>
      </c>
      <c r="C65" s="46" t="s">
        <v>140</v>
      </c>
      <c r="D65" s="33">
        <f>I65</f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215"/>
      <c r="L65" s="164"/>
      <c r="M65" s="9"/>
      <c r="N65" s="1"/>
    </row>
    <row r="66" spans="1:14" ht="22.5" customHeight="1">
      <c r="A66" s="50" t="s">
        <v>68</v>
      </c>
      <c r="B66" s="207" t="s">
        <v>69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9"/>
      <c r="N66" s="1"/>
    </row>
    <row r="67" spans="1:14" ht="19.5" customHeight="1">
      <c r="A67" s="220" t="s">
        <v>41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9"/>
      <c r="N67" s="1"/>
    </row>
    <row r="68" spans="1:14" ht="19.5" customHeight="1">
      <c r="A68" s="220" t="s">
        <v>70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9"/>
      <c r="N68" s="1"/>
    </row>
    <row r="69" spans="1:14" ht="19.5" customHeight="1">
      <c r="A69" s="232" t="s">
        <v>62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9"/>
      <c r="N69" s="1"/>
    </row>
    <row r="70" spans="1:14" ht="59.25" customHeight="1">
      <c r="A70" s="67" t="s">
        <v>71</v>
      </c>
      <c r="B70" s="68" t="s">
        <v>236</v>
      </c>
      <c r="C70" s="20" t="s">
        <v>64</v>
      </c>
      <c r="D70" s="43">
        <f>D71+D81+D82</f>
        <v>2081.581</v>
      </c>
      <c r="E70" s="43">
        <f>E71+E81</f>
        <v>0</v>
      </c>
      <c r="F70" s="43">
        <f>F71+F81</f>
        <v>0</v>
      </c>
      <c r="G70" s="43">
        <f>G71+G81</f>
        <v>0</v>
      </c>
      <c r="H70" s="43">
        <f>H71+H81</f>
        <v>0</v>
      </c>
      <c r="I70" s="43">
        <f>I71+I81+I82</f>
        <v>2081.581</v>
      </c>
      <c r="J70" s="43">
        <f>J71+J81</f>
        <v>0</v>
      </c>
      <c r="K70" s="46" t="s">
        <v>234</v>
      </c>
      <c r="L70" s="254" t="s">
        <v>51</v>
      </c>
      <c r="M70" s="9"/>
      <c r="N70" s="1"/>
    </row>
    <row r="71" spans="1:14" ht="87" customHeight="1">
      <c r="A71" s="66" t="s">
        <v>82</v>
      </c>
      <c r="B71" s="65" t="s">
        <v>92</v>
      </c>
      <c r="C71" s="11" t="s">
        <v>64</v>
      </c>
      <c r="D71" s="33">
        <f aca="true" t="shared" si="3" ref="D71:D82">I71</f>
        <v>1382.807</v>
      </c>
      <c r="E71" s="33">
        <v>0</v>
      </c>
      <c r="F71" s="33">
        <v>0</v>
      </c>
      <c r="G71" s="33">
        <v>0</v>
      </c>
      <c r="H71" s="33">
        <v>0</v>
      </c>
      <c r="I71" s="33">
        <f>I72+I73+I74+I75+I76+I77+I78+I79+I80</f>
        <v>1382.807</v>
      </c>
      <c r="J71" s="52">
        <v>0</v>
      </c>
      <c r="K71" s="254" t="s">
        <v>54</v>
      </c>
      <c r="L71" s="254"/>
      <c r="M71" s="9"/>
      <c r="N71" s="1"/>
    </row>
    <row r="72" spans="1:14" ht="53.25" customHeight="1">
      <c r="A72" s="66" t="s">
        <v>216</v>
      </c>
      <c r="B72" s="65" t="s">
        <v>93</v>
      </c>
      <c r="C72" s="11" t="s">
        <v>64</v>
      </c>
      <c r="D72" s="33">
        <f t="shared" si="3"/>
        <v>392.796</v>
      </c>
      <c r="E72" s="33">
        <v>0</v>
      </c>
      <c r="F72" s="33">
        <v>0</v>
      </c>
      <c r="G72" s="33">
        <v>0</v>
      </c>
      <c r="H72" s="33">
        <v>0</v>
      </c>
      <c r="I72" s="33">
        <v>392.796</v>
      </c>
      <c r="J72" s="52">
        <v>0</v>
      </c>
      <c r="K72" s="254"/>
      <c r="L72" s="254"/>
      <c r="M72" s="9"/>
      <c r="N72" s="1"/>
    </row>
    <row r="73" spans="1:14" ht="60" customHeight="1">
      <c r="A73" s="66" t="s">
        <v>217</v>
      </c>
      <c r="B73" s="65" t="s">
        <v>94</v>
      </c>
      <c r="C73" s="11" t="s">
        <v>64</v>
      </c>
      <c r="D73" s="33">
        <f t="shared" si="3"/>
        <v>85.749</v>
      </c>
      <c r="E73" s="33">
        <v>0</v>
      </c>
      <c r="F73" s="33">
        <v>0</v>
      </c>
      <c r="G73" s="33">
        <v>0</v>
      </c>
      <c r="H73" s="33">
        <v>0</v>
      </c>
      <c r="I73" s="33">
        <v>85.749</v>
      </c>
      <c r="J73" s="33">
        <v>0</v>
      </c>
      <c r="K73" s="254"/>
      <c r="L73" s="254"/>
      <c r="M73" s="9"/>
      <c r="N73" s="1"/>
    </row>
    <row r="74" spans="1:14" ht="69.75" customHeight="1">
      <c r="A74" s="66" t="s">
        <v>218</v>
      </c>
      <c r="B74" s="46" t="s">
        <v>95</v>
      </c>
      <c r="C74" s="11" t="s">
        <v>64</v>
      </c>
      <c r="D74" s="33">
        <f t="shared" si="3"/>
        <v>250.29</v>
      </c>
      <c r="E74" s="33">
        <v>0</v>
      </c>
      <c r="F74" s="33">
        <v>0</v>
      </c>
      <c r="G74" s="33">
        <v>0</v>
      </c>
      <c r="H74" s="33">
        <v>0</v>
      </c>
      <c r="I74" s="33">
        <v>250.29</v>
      </c>
      <c r="J74" s="33">
        <v>0</v>
      </c>
      <c r="K74" s="254"/>
      <c r="L74" s="254"/>
      <c r="M74" s="9"/>
      <c r="N74" s="1"/>
    </row>
    <row r="75" spans="1:14" ht="48" customHeight="1">
      <c r="A75" s="66" t="s">
        <v>219</v>
      </c>
      <c r="B75" s="46" t="s">
        <v>96</v>
      </c>
      <c r="C75" s="11" t="s">
        <v>64</v>
      </c>
      <c r="D75" s="33">
        <f t="shared" si="3"/>
        <v>295.733</v>
      </c>
      <c r="E75" s="35">
        <v>0</v>
      </c>
      <c r="F75" s="33">
        <v>0</v>
      </c>
      <c r="G75" s="33">
        <v>0</v>
      </c>
      <c r="H75" s="33">
        <v>0</v>
      </c>
      <c r="I75" s="33">
        <v>295.733</v>
      </c>
      <c r="J75" s="35">
        <v>0</v>
      </c>
      <c r="K75" s="254"/>
      <c r="L75" s="254"/>
      <c r="M75" s="9"/>
      <c r="N75" s="1"/>
    </row>
    <row r="76" spans="1:14" ht="54" customHeight="1">
      <c r="A76" s="66" t="s">
        <v>220</v>
      </c>
      <c r="B76" s="46" t="s">
        <v>97</v>
      </c>
      <c r="C76" s="11" t="s">
        <v>64</v>
      </c>
      <c r="D76" s="33">
        <f t="shared" si="3"/>
        <v>66.707</v>
      </c>
      <c r="E76" s="35">
        <v>0</v>
      </c>
      <c r="F76" s="33">
        <v>0</v>
      </c>
      <c r="G76" s="33">
        <v>0</v>
      </c>
      <c r="H76" s="33">
        <v>0</v>
      </c>
      <c r="I76" s="33">
        <v>66.707</v>
      </c>
      <c r="J76" s="35">
        <v>0</v>
      </c>
      <c r="K76" s="254"/>
      <c r="L76" s="254"/>
      <c r="M76" s="9"/>
      <c r="N76" s="1"/>
    </row>
    <row r="77" spans="1:14" ht="43.5" customHeight="1">
      <c r="A77" s="66" t="s">
        <v>221</v>
      </c>
      <c r="B77" s="46" t="s">
        <v>98</v>
      </c>
      <c r="C77" s="11" t="s">
        <v>64</v>
      </c>
      <c r="D77" s="33">
        <f t="shared" si="3"/>
        <v>99.856</v>
      </c>
      <c r="E77" s="35">
        <v>0</v>
      </c>
      <c r="F77" s="33">
        <v>0</v>
      </c>
      <c r="G77" s="33">
        <v>0</v>
      </c>
      <c r="H77" s="33">
        <v>0</v>
      </c>
      <c r="I77" s="33">
        <v>99.856</v>
      </c>
      <c r="J77" s="35">
        <v>0</v>
      </c>
      <c r="K77" s="254"/>
      <c r="L77" s="254"/>
      <c r="M77" s="9"/>
      <c r="N77" s="1"/>
    </row>
    <row r="78" spans="1:14" ht="60" customHeight="1">
      <c r="A78" s="66" t="s">
        <v>222</v>
      </c>
      <c r="B78" s="46" t="s">
        <v>99</v>
      </c>
      <c r="C78" s="11" t="s">
        <v>64</v>
      </c>
      <c r="D78" s="33">
        <f t="shared" si="3"/>
        <v>142.097</v>
      </c>
      <c r="E78" s="35">
        <v>0</v>
      </c>
      <c r="F78" s="33">
        <v>0</v>
      </c>
      <c r="G78" s="33">
        <v>0</v>
      </c>
      <c r="H78" s="33">
        <v>0</v>
      </c>
      <c r="I78" s="33">
        <v>142.097</v>
      </c>
      <c r="J78" s="35">
        <v>0</v>
      </c>
      <c r="K78" s="254"/>
      <c r="L78" s="254"/>
      <c r="M78" s="9"/>
      <c r="N78" s="1"/>
    </row>
    <row r="79" spans="1:14" ht="69.75" customHeight="1">
      <c r="A79" s="66" t="s">
        <v>223</v>
      </c>
      <c r="B79" s="46" t="s">
        <v>100</v>
      </c>
      <c r="C79" s="11" t="s">
        <v>64</v>
      </c>
      <c r="D79" s="33">
        <f t="shared" si="3"/>
        <v>9.153</v>
      </c>
      <c r="E79" s="35">
        <v>0</v>
      </c>
      <c r="F79" s="33">
        <v>0</v>
      </c>
      <c r="G79" s="33">
        <v>0</v>
      </c>
      <c r="H79" s="33">
        <v>0</v>
      </c>
      <c r="I79" s="33">
        <v>9.153</v>
      </c>
      <c r="J79" s="35">
        <v>0</v>
      </c>
      <c r="K79" s="254" t="s">
        <v>54</v>
      </c>
      <c r="L79" s="254" t="s">
        <v>51</v>
      </c>
      <c r="M79" s="9"/>
      <c r="N79" s="1"/>
    </row>
    <row r="80" spans="1:14" ht="60" customHeight="1">
      <c r="A80" s="66" t="s">
        <v>224</v>
      </c>
      <c r="B80" s="46" t="s">
        <v>101</v>
      </c>
      <c r="C80" s="11" t="s">
        <v>64</v>
      </c>
      <c r="D80" s="33">
        <f t="shared" si="3"/>
        <v>40.426</v>
      </c>
      <c r="E80" s="35">
        <v>0</v>
      </c>
      <c r="F80" s="33">
        <v>0</v>
      </c>
      <c r="G80" s="33">
        <v>0</v>
      </c>
      <c r="H80" s="33">
        <v>0</v>
      </c>
      <c r="I80" s="33">
        <v>40.426</v>
      </c>
      <c r="J80" s="35">
        <v>0</v>
      </c>
      <c r="K80" s="254"/>
      <c r="L80" s="254"/>
      <c r="M80" s="9"/>
      <c r="N80" s="1"/>
    </row>
    <row r="81" spans="1:14" ht="72" customHeight="1">
      <c r="A81" s="66" t="s">
        <v>83</v>
      </c>
      <c r="B81" s="46" t="s">
        <v>102</v>
      </c>
      <c r="C81" s="11" t="s">
        <v>64</v>
      </c>
      <c r="D81" s="33">
        <f t="shared" si="3"/>
        <v>240.371</v>
      </c>
      <c r="E81" s="35">
        <v>0</v>
      </c>
      <c r="F81" s="33">
        <v>0</v>
      </c>
      <c r="G81" s="33">
        <v>0</v>
      </c>
      <c r="H81" s="33">
        <v>0</v>
      </c>
      <c r="I81" s="33">
        <v>240.371</v>
      </c>
      <c r="J81" s="35">
        <v>0</v>
      </c>
      <c r="K81" s="11" t="s">
        <v>27</v>
      </c>
      <c r="L81" s="254"/>
      <c r="M81" s="9"/>
      <c r="N81" s="1"/>
    </row>
    <row r="82" spans="1:14" ht="90.75" customHeight="1">
      <c r="A82" s="66" t="s">
        <v>84</v>
      </c>
      <c r="B82" s="46" t="s">
        <v>106</v>
      </c>
      <c r="C82" s="11" t="s">
        <v>64</v>
      </c>
      <c r="D82" s="33">
        <f t="shared" si="3"/>
        <v>458.403</v>
      </c>
      <c r="E82" s="35">
        <v>0</v>
      </c>
      <c r="F82" s="33">
        <v>0</v>
      </c>
      <c r="G82" s="33">
        <v>0</v>
      </c>
      <c r="H82" s="33">
        <v>0</v>
      </c>
      <c r="I82" s="33">
        <v>458.403</v>
      </c>
      <c r="J82" s="35">
        <v>0</v>
      </c>
      <c r="K82" s="46" t="s">
        <v>54</v>
      </c>
      <c r="L82" s="254"/>
      <c r="M82" s="9"/>
      <c r="N82" s="1"/>
    </row>
    <row r="83" spans="1:14" ht="59.25" customHeight="1">
      <c r="A83" s="66" t="s">
        <v>72</v>
      </c>
      <c r="B83" s="68" t="s">
        <v>236</v>
      </c>
      <c r="C83" s="23" t="s">
        <v>65</v>
      </c>
      <c r="D83" s="37">
        <f aca="true" t="shared" si="4" ref="D83:J83">D84+D87+D91</f>
        <v>3504.86018</v>
      </c>
      <c r="E83" s="37">
        <f t="shared" si="4"/>
        <v>0</v>
      </c>
      <c r="F83" s="37">
        <f t="shared" si="4"/>
        <v>0</v>
      </c>
      <c r="G83" s="37">
        <f t="shared" si="4"/>
        <v>0</v>
      </c>
      <c r="H83" s="37">
        <f t="shared" si="4"/>
        <v>0</v>
      </c>
      <c r="I83" s="37">
        <f t="shared" si="4"/>
        <v>3504.86018</v>
      </c>
      <c r="J83" s="37">
        <f t="shared" si="4"/>
        <v>0</v>
      </c>
      <c r="K83" s="254" t="s">
        <v>54</v>
      </c>
      <c r="L83" s="254"/>
      <c r="M83" s="9"/>
      <c r="N83" s="1"/>
    </row>
    <row r="84" spans="1:14" ht="66.75" customHeight="1">
      <c r="A84" s="66" t="s">
        <v>225</v>
      </c>
      <c r="B84" s="46" t="s">
        <v>173</v>
      </c>
      <c r="C84" s="46" t="s">
        <v>65</v>
      </c>
      <c r="D84" s="33">
        <f>D85+D86</f>
        <v>1934.478</v>
      </c>
      <c r="E84" s="33">
        <v>0</v>
      </c>
      <c r="F84" s="33">
        <v>0</v>
      </c>
      <c r="G84" s="33">
        <v>0</v>
      </c>
      <c r="H84" s="33">
        <v>0</v>
      </c>
      <c r="I84" s="33">
        <f>I85+I86</f>
        <v>1934.478</v>
      </c>
      <c r="J84" s="33">
        <v>0</v>
      </c>
      <c r="K84" s="254"/>
      <c r="L84" s="254"/>
      <c r="M84" s="9"/>
      <c r="N84" s="1"/>
    </row>
    <row r="85" spans="1:14" ht="68.25" customHeight="1">
      <c r="A85" s="66" t="s">
        <v>228</v>
      </c>
      <c r="B85" s="46" t="s">
        <v>165</v>
      </c>
      <c r="C85" s="46" t="s">
        <v>65</v>
      </c>
      <c r="D85" s="33">
        <f>I85</f>
        <v>551.694</v>
      </c>
      <c r="E85" s="54">
        <v>0</v>
      </c>
      <c r="F85" s="33">
        <v>0</v>
      </c>
      <c r="G85" s="33">
        <v>0</v>
      </c>
      <c r="H85" s="33">
        <v>0</v>
      </c>
      <c r="I85" s="33">
        <v>551.694</v>
      </c>
      <c r="J85" s="54">
        <v>0</v>
      </c>
      <c r="K85" s="254"/>
      <c r="L85" s="254"/>
      <c r="M85" s="9"/>
      <c r="N85" s="1"/>
    </row>
    <row r="86" spans="1:14" ht="80.25" customHeight="1">
      <c r="A86" s="66" t="s">
        <v>229</v>
      </c>
      <c r="B86" s="46" t="s">
        <v>164</v>
      </c>
      <c r="C86" s="46" t="s">
        <v>65</v>
      </c>
      <c r="D86" s="33">
        <f>I86</f>
        <v>1382.784</v>
      </c>
      <c r="E86" s="54">
        <v>0</v>
      </c>
      <c r="F86" s="33">
        <v>0</v>
      </c>
      <c r="G86" s="33">
        <v>0</v>
      </c>
      <c r="H86" s="33">
        <v>0</v>
      </c>
      <c r="I86" s="33">
        <v>1382.784</v>
      </c>
      <c r="J86" s="54">
        <v>0</v>
      </c>
      <c r="K86" s="254"/>
      <c r="L86" s="254"/>
      <c r="M86" s="9"/>
      <c r="N86" s="1"/>
    </row>
    <row r="87" spans="1:14" ht="66.75" customHeight="1">
      <c r="A87" s="66" t="s">
        <v>226</v>
      </c>
      <c r="B87" s="46" t="s">
        <v>199</v>
      </c>
      <c r="C87" s="46" t="s">
        <v>65</v>
      </c>
      <c r="D87" s="33">
        <f>D88+D89+D90</f>
        <v>1363.11418</v>
      </c>
      <c r="E87" s="54">
        <v>0</v>
      </c>
      <c r="F87" s="33">
        <v>0</v>
      </c>
      <c r="G87" s="33">
        <v>0</v>
      </c>
      <c r="H87" s="33">
        <v>0</v>
      </c>
      <c r="I87" s="33">
        <f>I88+I89+I90</f>
        <v>1363.11418</v>
      </c>
      <c r="J87" s="54">
        <v>0</v>
      </c>
      <c r="K87" s="254"/>
      <c r="L87" s="254"/>
      <c r="M87" s="9"/>
      <c r="N87" s="1"/>
    </row>
    <row r="88" spans="1:14" ht="84.75" customHeight="1">
      <c r="A88" s="66" t="s">
        <v>230</v>
      </c>
      <c r="B88" s="46" t="s">
        <v>200</v>
      </c>
      <c r="C88" s="46" t="s">
        <v>65</v>
      </c>
      <c r="D88" s="33">
        <f>I88</f>
        <v>346.90675</v>
      </c>
      <c r="E88" s="33">
        <v>0</v>
      </c>
      <c r="F88" s="33">
        <v>0</v>
      </c>
      <c r="G88" s="33">
        <v>0</v>
      </c>
      <c r="H88" s="33">
        <v>0</v>
      </c>
      <c r="I88" s="33">
        <v>346.90675</v>
      </c>
      <c r="J88" s="33">
        <v>0</v>
      </c>
      <c r="K88" s="254" t="s">
        <v>54</v>
      </c>
      <c r="L88" s="254" t="s">
        <v>51</v>
      </c>
      <c r="M88" s="9"/>
      <c r="N88" s="1"/>
    </row>
    <row r="89" spans="1:14" ht="88.5" customHeight="1">
      <c r="A89" s="66" t="s">
        <v>231</v>
      </c>
      <c r="B89" s="46" t="s">
        <v>201</v>
      </c>
      <c r="C89" s="46" t="s">
        <v>65</v>
      </c>
      <c r="D89" s="33">
        <f>I89</f>
        <v>760.78894</v>
      </c>
      <c r="E89" s="33">
        <v>0</v>
      </c>
      <c r="F89" s="33">
        <v>0</v>
      </c>
      <c r="G89" s="33">
        <v>0</v>
      </c>
      <c r="H89" s="33">
        <v>0</v>
      </c>
      <c r="I89" s="33">
        <v>760.78894</v>
      </c>
      <c r="J89" s="33">
        <v>0</v>
      </c>
      <c r="K89" s="254"/>
      <c r="L89" s="254"/>
      <c r="M89" s="9"/>
      <c r="N89" s="1"/>
    </row>
    <row r="90" spans="1:14" ht="85.5" customHeight="1">
      <c r="A90" s="66" t="s">
        <v>232</v>
      </c>
      <c r="B90" s="46" t="s">
        <v>202</v>
      </c>
      <c r="C90" s="46" t="s">
        <v>65</v>
      </c>
      <c r="D90" s="33">
        <f>I90</f>
        <v>255.41849</v>
      </c>
      <c r="E90" s="33">
        <v>0</v>
      </c>
      <c r="F90" s="33">
        <v>0</v>
      </c>
      <c r="G90" s="33">
        <v>0</v>
      </c>
      <c r="H90" s="33">
        <v>0</v>
      </c>
      <c r="I90" s="33">
        <v>255.41849</v>
      </c>
      <c r="J90" s="33">
        <v>0</v>
      </c>
      <c r="K90" s="254"/>
      <c r="L90" s="254"/>
      <c r="M90" s="9"/>
      <c r="N90" s="1"/>
    </row>
    <row r="91" spans="1:14" ht="86.25" customHeight="1">
      <c r="A91" s="66" t="s">
        <v>227</v>
      </c>
      <c r="B91" s="46" t="s">
        <v>206</v>
      </c>
      <c r="C91" s="46" t="s">
        <v>65</v>
      </c>
      <c r="D91" s="33">
        <f>I91</f>
        <v>207.268</v>
      </c>
      <c r="E91" s="33">
        <v>0</v>
      </c>
      <c r="F91" s="33">
        <v>0</v>
      </c>
      <c r="G91" s="33">
        <v>0</v>
      </c>
      <c r="H91" s="33">
        <v>0</v>
      </c>
      <c r="I91" s="33">
        <v>207.268</v>
      </c>
      <c r="J91" s="33">
        <v>0</v>
      </c>
      <c r="K91" s="254"/>
      <c r="L91" s="254"/>
      <c r="M91" s="9"/>
      <c r="N91" s="1"/>
    </row>
    <row r="92" spans="1:14" ht="75" customHeight="1">
      <c r="A92" s="119" t="s">
        <v>105</v>
      </c>
      <c r="B92" s="89" t="s">
        <v>285</v>
      </c>
      <c r="C92" s="90" t="s">
        <v>66</v>
      </c>
      <c r="D92" s="87">
        <f>D93+D97+D101+D102+D105</f>
        <v>3531.1666099999998</v>
      </c>
      <c r="E92" s="87">
        <f>E94+E95+E96+E98+E99+E100+E101</f>
        <v>0</v>
      </c>
      <c r="F92" s="87">
        <f>F94+F95+F96+F98+F99+F100+F101</f>
        <v>0</v>
      </c>
      <c r="G92" s="87">
        <f>G94+G95+G96+G98+G99+G100+G101</f>
        <v>0</v>
      </c>
      <c r="H92" s="87">
        <f>H94+H95+H96+H98+H99+H100+H101</f>
        <v>0</v>
      </c>
      <c r="I92" s="87">
        <f>I93+I97+I101+I102+I105</f>
        <v>3531.1666099999998</v>
      </c>
      <c r="J92" s="87">
        <f>J94+J95+J96+J98+J99+J100+J101</f>
        <v>0</v>
      </c>
      <c r="K92" s="218" t="s">
        <v>54</v>
      </c>
      <c r="L92" s="254"/>
      <c r="M92" s="9"/>
      <c r="N92" s="1"/>
    </row>
    <row r="93" spans="1:14" ht="142.5" customHeight="1">
      <c r="A93" s="85" t="s">
        <v>272</v>
      </c>
      <c r="B93" s="83" t="s">
        <v>273</v>
      </c>
      <c r="C93" s="79">
        <v>2019</v>
      </c>
      <c r="D93" s="80">
        <f aca="true" t="shared" si="5" ref="D93:J93">D94+D95+D96</f>
        <v>939.104</v>
      </c>
      <c r="E93" s="80">
        <f t="shared" si="5"/>
        <v>0</v>
      </c>
      <c r="F93" s="80">
        <f t="shared" si="5"/>
        <v>0</v>
      </c>
      <c r="G93" s="80">
        <f t="shared" si="5"/>
        <v>0</v>
      </c>
      <c r="H93" s="80">
        <f t="shared" si="5"/>
        <v>0</v>
      </c>
      <c r="I93" s="80">
        <f t="shared" si="5"/>
        <v>939.104</v>
      </c>
      <c r="J93" s="80">
        <f t="shared" si="5"/>
        <v>0</v>
      </c>
      <c r="K93" s="218"/>
      <c r="L93" s="254"/>
      <c r="M93" s="9"/>
      <c r="N93" s="1"/>
    </row>
    <row r="94" spans="1:14" ht="84" customHeight="1">
      <c r="A94" s="85" t="s">
        <v>274</v>
      </c>
      <c r="B94" s="89" t="s">
        <v>275</v>
      </c>
      <c r="C94" s="79" t="s">
        <v>66</v>
      </c>
      <c r="D94" s="80">
        <f>I94</f>
        <v>671.322</v>
      </c>
      <c r="E94" s="80">
        <v>0</v>
      </c>
      <c r="F94" s="80">
        <v>0</v>
      </c>
      <c r="G94" s="80">
        <v>0</v>
      </c>
      <c r="H94" s="80">
        <v>0</v>
      </c>
      <c r="I94" s="80">
        <v>671.322</v>
      </c>
      <c r="J94" s="80">
        <v>0</v>
      </c>
      <c r="K94" s="218"/>
      <c r="L94" s="254"/>
      <c r="M94" s="9"/>
      <c r="N94" s="1"/>
    </row>
    <row r="95" spans="1:14" ht="75" customHeight="1">
      <c r="A95" s="85" t="s">
        <v>276</v>
      </c>
      <c r="B95" s="89" t="s">
        <v>277</v>
      </c>
      <c r="C95" s="79" t="s">
        <v>66</v>
      </c>
      <c r="D95" s="80">
        <f>I95</f>
        <v>56.436</v>
      </c>
      <c r="E95" s="80">
        <v>0</v>
      </c>
      <c r="F95" s="80">
        <v>0</v>
      </c>
      <c r="G95" s="80">
        <v>0</v>
      </c>
      <c r="H95" s="80">
        <v>0</v>
      </c>
      <c r="I95" s="80">
        <v>56.436</v>
      </c>
      <c r="J95" s="80">
        <v>0</v>
      </c>
      <c r="K95" s="218" t="s">
        <v>54</v>
      </c>
      <c r="L95" s="254" t="s">
        <v>51</v>
      </c>
      <c r="M95" s="9"/>
      <c r="N95" s="1"/>
    </row>
    <row r="96" spans="1:14" ht="75" customHeight="1">
      <c r="A96" s="85" t="s">
        <v>278</v>
      </c>
      <c r="B96" s="89" t="s">
        <v>279</v>
      </c>
      <c r="C96" s="79" t="s">
        <v>66</v>
      </c>
      <c r="D96" s="80">
        <f>I96</f>
        <v>211.346</v>
      </c>
      <c r="E96" s="80">
        <v>0</v>
      </c>
      <c r="F96" s="80">
        <v>0</v>
      </c>
      <c r="G96" s="80">
        <v>0</v>
      </c>
      <c r="H96" s="80">
        <v>0</v>
      </c>
      <c r="I96" s="80">
        <v>211.346</v>
      </c>
      <c r="J96" s="80">
        <v>0</v>
      </c>
      <c r="K96" s="218"/>
      <c r="L96" s="254"/>
      <c r="M96" s="9"/>
      <c r="N96" s="1"/>
    </row>
    <row r="97" spans="1:14" ht="64.5" customHeight="1">
      <c r="A97" s="85" t="s">
        <v>292</v>
      </c>
      <c r="B97" s="89" t="s">
        <v>293</v>
      </c>
      <c r="C97" s="79" t="s">
        <v>66</v>
      </c>
      <c r="D97" s="80">
        <f>D98+D99+D100</f>
        <v>1002.862</v>
      </c>
      <c r="E97" s="80">
        <v>0</v>
      </c>
      <c r="F97" s="80">
        <v>0</v>
      </c>
      <c r="G97" s="80">
        <v>0</v>
      </c>
      <c r="H97" s="80">
        <v>0</v>
      </c>
      <c r="I97" s="80">
        <f>I98+I99+I100</f>
        <v>1002.862</v>
      </c>
      <c r="J97" s="80">
        <v>0</v>
      </c>
      <c r="K97" s="218"/>
      <c r="L97" s="254"/>
      <c r="M97" s="9"/>
      <c r="N97" s="1"/>
    </row>
    <row r="98" spans="1:14" ht="84.75" customHeight="1">
      <c r="A98" s="85" t="s">
        <v>294</v>
      </c>
      <c r="B98" s="89" t="s">
        <v>280</v>
      </c>
      <c r="C98" s="79" t="s">
        <v>66</v>
      </c>
      <c r="D98" s="80">
        <f aca="true" t="shared" si="6" ref="D98:D119">I98</f>
        <v>744.256</v>
      </c>
      <c r="E98" s="80">
        <v>0</v>
      </c>
      <c r="F98" s="80">
        <v>0</v>
      </c>
      <c r="G98" s="80">
        <v>0</v>
      </c>
      <c r="H98" s="80">
        <v>0</v>
      </c>
      <c r="I98" s="80">
        <v>744.256</v>
      </c>
      <c r="J98" s="80">
        <v>0</v>
      </c>
      <c r="K98" s="218"/>
      <c r="L98" s="254"/>
      <c r="M98" s="9"/>
      <c r="N98" s="1"/>
    </row>
    <row r="99" spans="1:14" ht="84" customHeight="1">
      <c r="A99" s="85" t="s">
        <v>295</v>
      </c>
      <c r="B99" s="89" t="s">
        <v>281</v>
      </c>
      <c r="C99" s="79" t="s">
        <v>66</v>
      </c>
      <c r="D99" s="80">
        <f t="shared" si="6"/>
        <v>176.376</v>
      </c>
      <c r="E99" s="80">
        <v>0</v>
      </c>
      <c r="F99" s="80">
        <v>0</v>
      </c>
      <c r="G99" s="80">
        <v>0</v>
      </c>
      <c r="H99" s="80">
        <v>0</v>
      </c>
      <c r="I99" s="80">
        <v>176.376</v>
      </c>
      <c r="J99" s="80">
        <v>0</v>
      </c>
      <c r="K99" s="218"/>
      <c r="L99" s="254"/>
      <c r="M99" s="9"/>
      <c r="N99" s="1"/>
    </row>
    <row r="100" spans="1:14" ht="75" customHeight="1">
      <c r="A100" s="85" t="s">
        <v>296</v>
      </c>
      <c r="B100" s="89" t="s">
        <v>282</v>
      </c>
      <c r="C100" s="79" t="s">
        <v>66</v>
      </c>
      <c r="D100" s="80">
        <f t="shared" si="6"/>
        <v>82.23</v>
      </c>
      <c r="E100" s="80">
        <v>0</v>
      </c>
      <c r="F100" s="80">
        <v>0</v>
      </c>
      <c r="G100" s="80">
        <v>0</v>
      </c>
      <c r="H100" s="80">
        <v>0</v>
      </c>
      <c r="I100" s="80">
        <v>82.23</v>
      </c>
      <c r="J100" s="80">
        <v>0</v>
      </c>
      <c r="K100" s="218"/>
      <c r="L100" s="254"/>
      <c r="M100" s="9"/>
      <c r="N100" s="1"/>
    </row>
    <row r="101" spans="1:14" ht="57" customHeight="1">
      <c r="A101" s="85" t="s">
        <v>297</v>
      </c>
      <c r="B101" s="89" t="s">
        <v>283</v>
      </c>
      <c r="C101" s="79" t="s">
        <v>66</v>
      </c>
      <c r="D101" s="80">
        <f t="shared" si="6"/>
        <v>441.45961</v>
      </c>
      <c r="E101" s="80">
        <v>0</v>
      </c>
      <c r="F101" s="80">
        <v>0</v>
      </c>
      <c r="G101" s="80">
        <v>0</v>
      </c>
      <c r="H101" s="80">
        <v>0</v>
      </c>
      <c r="I101" s="80">
        <v>441.45961</v>
      </c>
      <c r="J101" s="80">
        <v>0</v>
      </c>
      <c r="K101" s="218"/>
      <c r="L101" s="254"/>
      <c r="M101" s="9"/>
      <c r="N101" s="1"/>
    </row>
    <row r="102" spans="1:14" ht="81" customHeight="1">
      <c r="A102" s="85" t="s">
        <v>342</v>
      </c>
      <c r="B102" s="89" t="s">
        <v>343</v>
      </c>
      <c r="C102" s="79" t="s">
        <v>66</v>
      </c>
      <c r="D102" s="80">
        <f t="shared" si="6"/>
        <v>706.39</v>
      </c>
      <c r="E102" s="80">
        <v>0</v>
      </c>
      <c r="F102" s="80">
        <v>0</v>
      </c>
      <c r="G102" s="80">
        <v>0</v>
      </c>
      <c r="H102" s="80">
        <v>0</v>
      </c>
      <c r="I102" s="80">
        <f>I103+I104</f>
        <v>706.39</v>
      </c>
      <c r="J102" s="80">
        <v>0</v>
      </c>
      <c r="K102" s="218"/>
      <c r="L102" s="254"/>
      <c r="M102" s="9"/>
      <c r="N102" s="1"/>
    </row>
    <row r="103" spans="1:14" ht="74.25" customHeight="1">
      <c r="A103" s="85" t="s">
        <v>344</v>
      </c>
      <c r="B103" s="89" t="s">
        <v>345</v>
      </c>
      <c r="C103" s="79" t="s">
        <v>66</v>
      </c>
      <c r="D103" s="80">
        <f t="shared" si="6"/>
        <v>413.765</v>
      </c>
      <c r="E103" s="80">
        <v>0</v>
      </c>
      <c r="F103" s="80">
        <v>0</v>
      </c>
      <c r="G103" s="80">
        <v>0</v>
      </c>
      <c r="H103" s="80">
        <v>0</v>
      </c>
      <c r="I103" s="80">
        <v>413.765</v>
      </c>
      <c r="J103" s="80">
        <v>0</v>
      </c>
      <c r="K103" s="218"/>
      <c r="L103" s="254"/>
      <c r="M103" s="9"/>
      <c r="N103" s="1"/>
    </row>
    <row r="104" spans="1:14" ht="74.25" customHeight="1">
      <c r="A104" s="85" t="s">
        <v>346</v>
      </c>
      <c r="B104" s="89" t="s">
        <v>347</v>
      </c>
      <c r="C104" s="79" t="s">
        <v>66</v>
      </c>
      <c r="D104" s="80">
        <f t="shared" si="6"/>
        <v>292.625</v>
      </c>
      <c r="E104" s="80">
        <v>0</v>
      </c>
      <c r="F104" s="80">
        <v>0</v>
      </c>
      <c r="G104" s="80">
        <v>0</v>
      </c>
      <c r="H104" s="80">
        <v>0</v>
      </c>
      <c r="I104" s="80">
        <v>292.625</v>
      </c>
      <c r="J104" s="80">
        <v>0</v>
      </c>
      <c r="K104" s="254" t="s">
        <v>54</v>
      </c>
      <c r="L104" s="254" t="s">
        <v>51</v>
      </c>
      <c r="M104" s="9"/>
      <c r="N104" s="1"/>
    </row>
    <row r="105" spans="1:14" ht="64.5" customHeight="1">
      <c r="A105" s="85" t="s">
        <v>380</v>
      </c>
      <c r="B105" s="89" t="s">
        <v>293</v>
      </c>
      <c r="C105" s="79" t="s">
        <v>66</v>
      </c>
      <c r="D105" s="80">
        <f t="shared" si="6"/>
        <v>441.351</v>
      </c>
      <c r="E105" s="80">
        <v>0</v>
      </c>
      <c r="F105" s="80">
        <v>0</v>
      </c>
      <c r="G105" s="80">
        <v>0</v>
      </c>
      <c r="H105" s="80">
        <v>0</v>
      </c>
      <c r="I105" s="80">
        <f>I106+I107+I108</f>
        <v>441.351</v>
      </c>
      <c r="J105" s="80">
        <v>0</v>
      </c>
      <c r="K105" s="254"/>
      <c r="L105" s="254"/>
      <c r="M105" s="9"/>
      <c r="N105" s="1"/>
    </row>
    <row r="106" spans="1:14" ht="72" customHeight="1">
      <c r="A106" s="85" t="s">
        <v>381</v>
      </c>
      <c r="B106" s="89" t="s">
        <v>382</v>
      </c>
      <c r="C106" s="79" t="s">
        <v>66</v>
      </c>
      <c r="D106" s="80">
        <f t="shared" si="6"/>
        <v>101.57</v>
      </c>
      <c r="E106" s="80">
        <v>0</v>
      </c>
      <c r="F106" s="80">
        <v>0</v>
      </c>
      <c r="G106" s="80">
        <v>0</v>
      </c>
      <c r="H106" s="80">
        <v>0</v>
      </c>
      <c r="I106" s="80">
        <v>101.57</v>
      </c>
      <c r="J106" s="80">
        <v>0</v>
      </c>
      <c r="K106" s="254"/>
      <c r="L106" s="254"/>
      <c r="M106" s="9"/>
      <c r="N106" s="1"/>
    </row>
    <row r="107" spans="1:14" ht="64.5" customHeight="1">
      <c r="A107" s="85" t="s">
        <v>383</v>
      </c>
      <c r="B107" s="89" t="s">
        <v>384</v>
      </c>
      <c r="C107" s="79" t="s">
        <v>66</v>
      </c>
      <c r="D107" s="80">
        <f t="shared" si="6"/>
        <v>67.784</v>
      </c>
      <c r="E107" s="80">
        <v>0</v>
      </c>
      <c r="F107" s="80">
        <v>0</v>
      </c>
      <c r="G107" s="80">
        <v>0</v>
      </c>
      <c r="H107" s="80">
        <v>0</v>
      </c>
      <c r="I107" s="80">
        <v>67.784</v>
      </c>
      <c r="J107" s="80">
        <v>0</v>
      </c>
      <c r="K107" s="254"/>
      <c r="L107" s="254"/>
      <c r="M107" s="9"/>
      <c r="N107" s="1"/>
    </row>
    <row r="108" spans="1:14" ht="64.5" customHeight="1">
      <c r="A108" s="85" t="s">
        <v>385</v>
      </c>
      <c r="B108" s="89" t="s">
        <v>386</v>
      </c>
      <c r="C108" s="79" t="s">
        <v>66</v>
      </c>
      <c r="D108" s="80">
        <f t="shared" si="6"/>
        <v>271.997</v>
      </c>
      <c r="E108" s="80">
        <v>0</v>
      </c>
      <c r="F108" s="80">
        <v>0</v>
      </c>
      <c r="G108" s="80">
        <v>0</v>
      </c>
      <c r="H108" s="80">
        <v>0</v>
      </c>
      <c r="I108" s="80">
        <v>271.997</v>
      </c>
      <c r="J108" s="80">
        <v>0</v>
      </c>
      <c r="K108" s="254"/>
      <c r="L108" s="254"/>
      <c r="M108" s="9"/>
      <c r="N108" s="1"/>
    </row>
    <row r="109" spans="1:14" ht="63" customHeight="1">
      <c r="A109" s="50" t="s">
        <v>235</v>
      </c>
      <c r="B109" s="124" t="s">
        <v>236</v>
      </c>
      <c r="C109" s="53" t="s">
        <v>140</v>
      </c>
      <c r="D109" s="37">
        <f t="shared" si="6"/>
        <v>0</v>
      </c>
      <c r="E109" s="120">
        <v>0</v>
      </c>
      <c r="F109" s="37">
        <v>0</v>
      </c>
      <c r="G109" s="37">
        <v>0</v>
      </c>
      <c r="H109" s="37">
        <v>0</v>
      </c>
      <c r="I109" s="37">
        <f>I110+I111+I112+I114+I115+I113</f>
        <v>0</v>
      </c>
      <c r="J109" s="120">
        <v>0</v>
      </c>
      <c r="K109" s="254"/>
      <c r="L109" s="254"/>
      <c r="M109" s="9"/>
      <c r="N109" s="1"/>
    </row>
    <row r="110" spans="1:14" ht="63" customHeight="1">
      <c r="A110" s="66" t="s">
        <v>402</v>
      </c>
      <c r="B110" s="46" t="s">
        <v>403</v>
      </c>
      <c r="C110" s="46" t="s">
        <v>140</v>
      </c>
      <c r="D110" s="33">
        <f t="shared" si="6"/>
        <v>0</v>
      </c>
      <c r="E110" s="54">
        <v>0</v>
      </c>
      <c r="F110" s="33">
        <v>0</v>
      </c>
      <c r="G110" s="33">
        <v>0</v>
      </c>
      <c r="H110" s="33">
        <v>0</v>
      </c>
      <c r="I110" s="33">
        <v>0</v>
      </c>
      <c r="J110" s="54">
        <v>0</v>
      </c>
      <c r="K110" s="254"/>
      <c r="L110" s="254"/>
      <c r="M110" s="9"/>
      <c r="N110" s="1"/>
    </row>
    <row r="111" spans="1:14" ht="54" customHeight="1">
      <c r="A111" s="66" t="s">
        <v>404</v>
      </c>
      <c r="B111" s="118" t="s">
        <v>405</v>
      </c>
      <c r="C111" s="46" t="s">
        <v>140</v>
      </c>
      <c r="D111" s="33">
        <f t="shared" si="6"/>
        <v>0</v>
      </c>
      <c r="E111" s="54">
        <v>0</v>
      </c>
      <c r="F111" s="33">
        <v>0</v>
      </c>
      <c r="G111" s="33">
        <v>0</v>
      </c>
      <c r="H111" s="33">
        <v>0</v>
      </c>
      <c r="I111" s="33">
        <v>0</v>
      </c>
      <c r="J111" s="54">
        <v>0</v>
      </c>
      <c r="K111" s="254"/>
      <c r="L111" s="254"/>
      <c r="M111" s="9"/>
      <c r="N111" s="1"/>
    </row>
    <row r="112" spans="1:14" ht="61.5" customHeight="1">
      <c r="A112" s="66" t="s">
        <v>406</v>
      </c>
      <c r="B112" s="118" t="s">
        <v>407</v>
      </c>
      <c r="C112" s="46" t="s">
        <v>140</v>
      </c>
      <c r="D112" s="33">
        <f t="shared" si="6"/>
        <v>0</v>
      </c>
      <c r="E112" s="54">
        <v>0</v>
      </c>
      <c r="F112" s="33">
        <v>0</v>
      </c>
      <c r="G112" s="33">
        <v>0</v>
      </c>
      <c r="H112" s="33">
        <v>0</v>
      </c>
      <c r="I112" s="33">
        <v>0</v>
      </c>
      <c r="J112" s="54">
        <v>0</v>
      </c>
      <c r="K112" s="254"/>
      <c r="L112" s="254"/>
      <c r="M112" s="9"/>
      <c r="N112" s="1"/>
    </row>
    <row r="113" spans="1:14" ht="93" customHeight="1">
      <c r="A113" s="66" t="s">
        <v>408</v>
      </c>
      <c r="B113" s="46" t="s">
        <v>409</v>
      </c>
      <c r="C113" s="46" t="s">
        <v>140</v>
      </c>
      <c r="D113" s="33">
        <f t="shared" si="6"/>
        <v>0</v>
      </c>
      <c r="E113" s="54">
        <v>0</v>
      </c>
      <c r="F113" s="33">
        <v>0</v>
      </c>
      <c r="G113" s="33">
        <v>0</v>
      </c>
      <c r="H113" s="33">
        <v>0</v>
      </c>
      <c r="I113" s="33">
        <v>0</v>
      </c>
      <c r="J113" s="54">
        <v>0</v>
      </c>
      <c r="K113" s="254"/>
      <c r="L113" s="254"/>
      <c r="M113" s="9"/>
      <c r="N113" s="1"/>
    </row>
    <row r="114" spans="1:14" ht="74.25" customHeight="1">
      <c r="A114" s="66" t="s">
        <v>410</v>
      </c>
      <c r="B114" s="46" t="s">
        <v>411</v>
      </c>
      <c r="C114" s="46" t="s">
        <v>140</v>
      </c>
      <c r="D114" s="33">
        <f t="shared" si="6"/>
        <v>0</v>
      </c>
      <c r="E114" s="54">
        <v>0</v>
      </c>
      <c r="F114" s="33">
        <v>0</v>
      </c>
      <c r="G114" s="33">
        <v>0</v>
      </c>
      <c r="H114" s="33">
        <v>0</v>
      </c>
      <c r="I114" s="33">
        <v>0</v>
      </c>
      <c r="J114" s="54">
        <v>0</v>
      </c>
      <c r="K114" s="254" t="s">
        <v>54</v>
      </c>
      <c r="L114" s="254"/>
      <c r="M114" s="9"/>
      <c r="N114" s="1"/>
    </row>
    <row r="115" spans="1:14" ht="108" customHeight="1">
      <c r="A115" s="66" t="s">
        <v>412</v>
      </c>
      <c r="B115" s="46" t="s">
        <v>413</v>
      </c>
      <c r="C115" s="46" t="s">
        <v>140</v>
      </c>
      <c r="D115" s="33">
        <f t="shared" si="6"/>
        <v>0</v>
      </c>
      <c r="E115" s="54">
        <v>0</v>
      </c>
      <c r="F115" s="33">
        <v>0</v>
      </c>
      <c r="G115" s="33">
        <v>0</v>
      </c>
      <c r="H115" s="33">
        <v>0</v>
      </c>
      <c r="I115" s="33">
        <v>0</v>
      </c>
      <c r="J115" s="54">
        <v>0</v>
      </c>
      <c r="K115" s="254"/>
      <c r="L115" s="254"/>
      <c r="M115" s="9"/>
      <c r="N115" s="1"/>
    </row>
    <row r="116" spans="1:14" ht="30" customHeight="1">
      <c r="A116" s="223" t="s">
        <v>284</v>
      </c>
      <c r="B116" s="254" t="s">
        <v>236</v>
      </c>
      <c r="C116" s="46" t="s">
        <v>152</v>
      </c>
      <c r="D116" s="33">
        <f t="shared" si="6"/>
        <v>0</v>
      </c>
      <c r="E116" s="54">
        <v>0</v>
      </c>
      <c r="F116" s="33">
        <v>0</v>
      </c>
      <c r="G116" s="33">
        <v>0</v>
      </c>
      <c r="H116" s="33">
        <v>0</v>
      </c>
      <c r="I116" s="33">
        <v>0</v>
      </c>
      <c r="J116" s="54">
        <v>0</v>
      </c>
      <c r="K116" s="254"/>
      <c r="L116" s="254"/>
      <c r="M116" s="9"/>
      <c r="N116" s="1"/>
    </row>
    <row r="117" spans="1:14" ht="30" customHeight="1">
      <c r="A117" s="223"/>
      <c r="B117" s="254"/>
      <c r="C117" s="46" t="s">
        <v>153</v>
      </c>
      <c r="D117" s="33">
        <f>I117</f>
        <v>0</v>
      </c>
      <c r="E117" s="54">
        <v>0</v>
      </c>
      <c r="F117" s="33">
        <v>0</v>
      </c>
      <c r="G117" s="33">
        <v>0</v>
      </c>
      <c r="H117" s="33">
        <v>0</v>
      </c>
      <c r="I117" s="33">
        <v>0</v>
      </c>
      <c r="J117" s="54">
        <v>0</v>
      </c>
      <c r="K117" s="254"/>
      <c r="L117" s="254"/>
      <c r="M117" s="9"/>
      <c r="N117" s="1"/>
    </row>
    <row r="118" spans="1:14" ht="24.75" customHeight="1">
      <c r="A118" s="223" t="s">
        <v>414</v>
      </c>
      <c r="B118" s="254" t="s">
        <v>142</v>
      </c>
      <c r="C118" s="46" t="s">
        <v>140</v>
      </c>
      <c r="D118" s="33">
        <f t="shared" si="6"/>
        <v>0</v>
      </c>
      <c r="E118" s="54">
        <v>0</v>
      </c>
      <c r="F118" s="33">
        <v>0</v>
      </c>
      <c r="G118" s="33">
        <v>0</v>
      </c>
      <c r="H118" s="33">
        <v>0</v>
      </c>
      <c r="I118" s="33">
        <v>0</v>
      </c>
      <c r="J118" s="54">
        <v>0</v>
      </c>
      <c r="K118" s="254"/>
      <c r="L118" s="254"/>
      <c r="M118" s="9"/>
      <c r="N118" s="1"/>
    </row>
    <row r="119" spans="1:14" ht="24.75" customHeight="1">
      <c r="A119" s="223"/>
      <c r="B119" s="254"/>
      <c r="C119" s="46" t="s">
        <v>152</v>
      </c>
      <c r="D119" s="33">
        <f t="shared" si="6"/>
        <v>0</v>
      </c>
      <c r="E119" s="54">
        <v>0</v>
      </c>
      <c r="F119" s="33">
        <v>0</v>
      </c>
      <c r="G119" s="33">
        <v>0</v>
      </c>
      <c r="H119" s="33">
        <v>0</v>
      </c>
      <c r="I119" s="33">
        <v>0</v>
      </c>
      <c r="J119" s="54">
        <v>0</v>
      </c>
      <c r="K119" s="254"/>
      <c r="L119" s="254"/>
      <c r="M119" s="9"/>
      <c r="N119" s="1"/>
    </row>
    <row r="120" spans="1:14" ht="24.75" customHeight="1">
      <c r="A120" s="223"/>
      <c r="B120" s="254"/>
      <c r="C120" s="46" t="s">
        <v>153</v>
      </c>
      <c r="D120" s="33">
        <f>I120</f>
        <v>0</v>
      </c>
      <c r="E120" s="54">
        <v>0</v>
      </c>
      <c r="F120" s="33">
        <v>0</v>
      </c>
      <c r="G120" s="33">
        <v>0</v>
      </c>
      <c r="H120" s="33">
        <v>0</v>
      </c>
      <c r="I120" s="33">
        <v>0</v>
      </c>
      <c r="J120" s="54">
        <v>0</v>
      </c>
      <c r="K120" s="46"/>
      <c r="L120" s="46"/>
      <c r="M120" s="9"/>
      <c r="N120" s="1"/>
    </row>
    <row r="121" spans="1:14" ht="24" customHeight="1">
      <c r="A121" s="50" t="s">
        <v>85</v>
      </c>
      <c r="B121" s="203" t="s">
        <v>176</v>
      </c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9"/>
      <c r="N121" s="1"/>
    </row>
    <row r="122" spans="1:14" ht="24" customHeight="1">
      <c r="A122" s="220" t="s">
        <v>87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9"/>
      <c r="N122" s="1"/>
    </row>
    <row r="123" spans="1:14" ht="24" customHeight="1">
      <c r="A123" s="220" t="s">
        <v>86</v>
      </c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9"/>
      <c r="N123" s="1"/>
    </row>
    <row r="124" spans="1:14" ht="24" customHeight="1">
      <c r="A124" s="220" t="s">
        <v>62</v>
      </c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9"/>
      <c r="N124" s="1"/>
    </row>
    <row r="125" spans="1:14" ht="24.75" customHeight="1">
      <c r="A125" s="223" t="s">
        <v>88</v>
      </c>
      <c r="B125" s="254" t="s">
        <v>177</v>
      </c>
      <c r="C125" s="11" t="s">
        <v>64</v>
      </c>
      <c r="D125" s="33">
        <f>F125+I125</f>
        <v>907.78526</v>
      </c>
      <c r="E125" s="54">
        <v>0</v>
      </c>
      <c r="F125" s="33">
        <v>862.396</v>
      </c>
      <c r="G125" s="54">
        <v>0</v>
      </c>
      <c r="H125" s="54">
        <v>0</v>
      </c>
      <c r="I125" s="33">
        <v>45.38926</v>
      </c>
      <c r="J125" s="54">
        <v>0</v>
      </c>
      <c r="K125" s="215" t="s">
        <v>89</v>
      </c>
      <c r="L125" s="254" t="s">
        <v>90</v>
      </c>
      <c r="M125" s="9"/>
      <c r="N125" s="1"/>
    </row>
    <row r="126" spans="1:14" ht="24.75" customHeight="1">
      <c r="A126" s="223"/>
      <c r="B126" s="254"/>
      <c r="C126" s="6" t="s">
        <v>65</v>
      </c>
      <c r="D126" s="33">
        <f>I126+F126</f>
        <v>878.2640000000001</v>
      </c>
      <c r="E126" s="54">
        <v>0</v>
      </c>
      <c r="F126" s="54">
        <f>G126+H126</f>
        <v>797.6415400000001</v>
      </c>
      <c r="G126" s="54">
        <v>707.83009</v>
      </c>
      <c r="H126" s="54">
        <v>89.81145</v>
      </c>
      <c r="I126" s="33">
        <v>80.62246</v>
      </c>
      <c r="J126" s="54">
        <v>0</v>
      </c>
      <c r="K126" s="215"/>
      <c r="L126" s="254"/>
      <c r="M126" s="9"/>
      <c r="N126" s="1"/>
    </row>
    <row r="127" spans="1:14" ht="24.75" customHeight="1">
      <c r="A127" s="223"/>
      <c r="B127" s="254"/>
      <c r="C127" s="46" t="s">
        <v>66</v>
      </c>
      <c r="D127" s="33">
        <v>0</v>
      </c>
      <c r="E127" s="54">
        <v>0</v>
      </c>
      <c r="F127" s="33">
        <v>0</v>
      </c>
      <c r="G127" s="54">
        <v>0</v>
      </c>
      <c r="H127" s="54">
        <v>0</v>
      </c>
      <c r="I127" s="33">
        <f>D127</f>
        <v>0</v>
      </c>
      <c r="J127" s="54">
        <v>0</v>
      </c>
      <c r="K127" s="215"/>
      <c r="L127" s="254"/>
      <c r="M127" s="9"/>
      <c r="N127" s="1"/>
    </row>
    <row r="128" spans="1:14" ht="24.75" customHeight="1">
      <c r="A128" s="223"/>
      <c r="B128" s="254"/>
      <c r="C128" s="6" t="s">
        <v>140</v>
      </c>
      <c r="D128" s="33">
        <v>0</v>
      </c>
      <c r="E128" s="54">
        <v>0</v>
      </c>
      <c r="F128" s="33">
        <v>0</v>
      </c>
      <c r="G128" s="54">
        <v>0</v>
      </c>
      <c r="H128" s="54">
        <v>0</v>
      </c>
      <c r="I128" s="33">
        <f>D128</f>
        <v>0</v>
      </c>
      <c r="J128" s="54">
        <v>0</v>
      </c>
      <c r="K128" s="215"/>
      <c r="L128" s="254"/>
      <c r="M128" s="9"/>
      <c r="N128" s="1"/>
    </row>
    <row r="129" spans="1:14" ht="24.75" customHeight="1">
      <c r="A129" s="223"/>
      <c r="B129" s="254"/>
      <c r="C129" s="6" t="s">
        <v>152</v>
      </c>
      <c r="D129" s="33">
        <v>0</v>
      </c>
      <c r="E129" s="54">
        <v>0</v>
      </c>
      <c r="F129" s="33">
        <v>0</v>
      </c>
      <c r="G129" s="54">
        <v>0</v>
      </c>
      <c r="H129" s="54">
        <v>0</v>
      </c>
      <c r="I129" s="33">
        <f>D129</f>
        <v>0</v>
      </c>
      <c r="J129" s="54">
        <v>0</v>
      </c>
      <c r="K129" s="215"/>
      <c r="L129" s="254"/>
      <c r="M129" s="9"/>
      <c r="N129" s="1"/>
    </row>
    <row r="130" spans="1:14" ht="19.5" customHeight="1">
      <c r="A130" s="223"/>
      <c r="B130" s="222" t="s">
        <v>24</v>
      </c>
      <c r="C130" s="219" t="s">
        <v>64</v>
      </c>
      <c r="D130" s="36">
        <f>D23+D29+D41+D81</f>
        <v>2123.93471</v>
      </c>
      <c r="E130" s="36">
        <f>E29</f>
        <v>120.6</v>
      </c>
      <c r="F130" s="37">
        <v>0</v>
      </c>
      <c r="G130" s="36">
        <v>0</v>
      </c>
      <c r="H130" s="37">
        <v>0</v>
      </c>
      <c r="I130" s="36">
        <f>I23+I29+I41+I81</f>
        <v>2003.33471</v>
      </c>
      <c r="J130" s="33">
        <v>0</v>
      </c>
      <c r="K130" s="11" t="s">
        <v>27</v>
      </c>
      <c r="L130" s="254"/>
      <c r="M130" s="9"/>
      <c r="N130" s="1"/>
    </row>
    <row r="131" spans="1:14" ht="19.5" customHeight="1">
      <c r="A131" s="223"/>
      <c r="B131" s="222"/>
      <c r="C131" s="219"/>
      <c r="D131" s="36">
        <f>I131</f>
        <v>2651.831</v>
      </c>
      <c r="E131" s="36">
        <v>0</v>
      </c>
      <c r="F131" s="37">
        <v>0</v>
      </c>
      <c r="G131" s="36">
        <v>0</v>
      </c>
      <c r="H131" s="37">
        <v>0</v>
      </c>
      <c r="I131" s="36">
        <f>I35+I46+I47+I50+I71+I82</f>
        <v>2651.831</v>
      </c>
      <c r="J131" s="37">
        <v>0</v>
      </c>
      <c r="K131" s="11" t="s">
        <v>26</v>
      </c>
      <c r="L131" s="254"/>
      <c r="M131" s="9"/>
      <c r="N131" s="1"/>
    </row>
    <row r="132" spans="1:14" ht="19.5" customHeight="1">
      <c r="A132" s="223"/>
      <c r="B132" s="222"/>
      <c r="C132" s="219"/>
      <c r="D132" s="36">
        <f>D125</f>
        <v>907.78526</v>
      </c>
      <c r="E132" s="36">
        <v>0</v>
      </c>
      <c r="F132" s="37">
        <f>F125</f>
        <v>862.396</v>
      </c>
      <c r="G132" s="36">
        <f>G125</f>
        <v>0</v>
      </c>
      <c r="H132" s="37">
        <v>0</v>
      </c>
      <c r="I132" s="36">
        <f>I125</f>
        <v>45.38926</v>
      </c>
      <c r="J132" s="37">
        <v>0</v>
      </c>
      <c r="K132" s="11" t="s">
        <v>89</v>
      </c>
      <c r="L132" s="254"/>
      <c r="M132" s="9"/>
      <c r="N132" s="1"/>
    </row>
    <row r="133" spans="1:14" ht="19.5" customHeight="1">
      <c r="A133" s="223"/>
      <c r="B133" s="222"/>
      <c r="C133" s="90" t="s">
        <v>73</v>
      </c>
      <c r="D133" s="88">
        <f>D130+D131+D132</f>
        <v>5683.550969999999</v>
      </c>
      <c r="E133" s="88">
        <f>E130</f>
        <v>120.6</v>
      </c>
      <c r="F133" s="87">
        <f>F132</f>
        <v>862.396</v>
      </c>
      <c r="G133" s="88">
        <f>G132</f>
        <v>0</v>
      </c>
      <c r="H133" s="87">
        <v>0</v>
      </c>
      <c r="I133" s="88">
        <f>I130+I131+I132</f>
        <v>4700.55497</v>
      </c>
      <c r="J133" s="87">
        <v>0</v>
      </c>
      <c r="K133" s="79"/>
      <c r="L133" s="254"/>
      <c r="M133" s="9"/>
      <c r="N133" s="1"/>
    </row>
    <row r="134" spans="1:14" ht="19.5" customHeight="1">
      <c r="A134" s="223"/>
      <c r="B134" s="222"/>
      <c r="C134" s="202" t="s">
        <v>65</v>
      </c>
      <c r="D134" s="36">
        <f>E134+I134</f>
        <v>3262.457</v>
      </c>
      <c r="E134" s="36">
        <v>120.6</v>
      </c>
      <c r="F134" s="37">
        <v>0</v>
      </c>
      <c r="G134" s="36">
        <v>0</v>
      </c>
      <c r="H134" s="37">
        <v>0</v>
      </c>
      <c r="I134" s="36">
        <f>I24+I30+I42+I52+I55</f>
        <v>3141.857</v>
      </c>
      <c r="J134" s="37">
        <v>0</v>
      </c>
      <c r="K134" s="11" t="s">
        <v>27</v>
      </c>
      <c r="L134" s="254"/>
      <c r="M134" s="9"/>
      <c r="N134" s="1"/>
    </row>
    <row r="135" spans="1:14" ht="19.5" customHeight="1">
      <c r="A135" s="223"/>
      <c r="B135" s="222"/>
      <c r="C135" s="202"/>
      <c r="D135" s="36">
        <f>I135</f>
        <v>4296.37643</v>
      </c>
      <c r="E135" s="36">
        <v>0</v>
      </c>
      <c r="F135" s="36">
        <v>0</v>
      </c>
      <c r="G135" s="36">
        <v>0</v>
      </c>
      <c r="H135" s="36">
        <v>0</v>
      </c>
      <c r="I135" s="36">
        <f>I36+I48+I49+I51+I53+I54+I83</f>
        <v>4296.37643</v>
      </c>
      <c r="J135" s="37">
        <v>0</v>
      </c>
      <c r="K135" s="11" t="s">
        <v>26</v>
      </c>
      <c r="L135" s="254"/>
      <c r="M135" s="9"/>
      <c r="N135" s="1"/>
    </row>
    <row r="136" spans="1:14" ht="19.5" customHeight="1">
      <c r="A136" s="223"/>
      <c r="B136" s="222"/>
      <c r="C136" s="202"/>
      <c r="D136" s="36">
        <f>F136+I136</f>
        <v>878.2640000000001</v>
      </c>
      <c r="E136" s="36">
        <v>0</v>
      </c>
      <c r="F136" s="36">
        <f>G136+H136</f>
        <v>797.6415400000001</v>
      </c>
      <c r="G136" s="36">
        <f>G126</f>
        <v>707.83009</v>
      </c>
      <c r="H136" s="36">
        <f>H126</f>
        <v>89.81145</v>
      </c>
      <c r="I136" s="36">
        <f>I126</f>
        <v>80.62246</v>
      </c>
      <c r="J136" s="37">
        <v>0</v>
      </c>
      <c r="K136" s="11" t="s">
        <v>89</v>
      </c>
      <c r="L136" s="254"/>
      <c r="M136" s="9"/>
      <c r="N136" s="1"/>
    </row>
    <row r="137" spans="1:14" ht="19.5" customHeight="1">
      <c r="A137" s="223"/>
      <c r="B137" s="222"/>
      <c r="C137" s="86" t="s">
        <v>74</v>
      </c>
      <c r="D137" s="88">
        <f aca="true" t="shared" si="7" ref="D137:I137">D134+D135+D136</f>
        <v>8437.097430000002</v>
      </c>
      <c r="E137" s="88">
        <f t="shared" si="7"/>
        <v>120.6</v>
      </c>
      <c r="F137" s="88">
        <f t="shared" si="7"/>
        <v>797.6415400000001</v>
      </c>
      <c r="G137" s="88">
        <f t="shared" si="7"/>
        <v>707.83009</v>
      </c>
      <c r="H137" s="88">
        <f t="shared" si="7"/>
        <v>89.81145</v>
      </c>
      <c r="I137" s="88">
        <f t="shared" si="7"/>
        <v>7518.85589</v>
      </c>
      <c r="J137" s="87">
        <v>0</v>
      </c>
      <c r="K137" s="79"/>
      <c r="L137" s="254"/>
      <c r="M137" s="9"/>
      <c r="N137" s="1"/>
    </row>
    <row r="138" spans="1:14" ht="19.5" customHeight="1">
      <c r="A138" s="223"/>
      <c r="B138" s="222" t="s">
        <v>24</v>
      </c>
      <c r="C138" s="219" t="s">
        <v>66</v>
      </c>
      <c r="D138" s="120">
        <f>E138+I138</f>
        <v>1590.595</v>
      </c>
      <c r="E138" s="120">
        <f>E25+E31+E43</f>
        <v>123.3</v>
      </c>
      <c r="F138" s="120">
        <f>F25+F31+F43</f>
        <v>0</v>
      </c>
      <c r="G138" s="120">
        <f>G25+G31+G43</f>
        <v>0</v>
      </c>
      <c r="H138" s="120">
        <f>H25+H31+H43</f>
        <v>0</v>
      </c>
      <c r="I138" s="120">
        <f>I25+I31+I43+I58+I59+I61</f>
        <v>1467.295</v>
      </c>
      <c r="J138" s="120">
        <v>0</v>
      </c>
      <c r="K138" s="11" t="s">
        <v>27</v>
      </c>
      <c r="L138" s="254"/>
      <c r="M138" s="9"/>
      <c r="N138" s="1"/>
    </row>
    <row r="139" spans="1:14" ht="19.5" customHeight="1">
      <c r="A139" s="223"/>
      <c r="B139" s="222"/>
      <c r="C139" s="219"/>
      <c r="D139" s="120">
        <f>I139</f>
        <v>4036.59361</v>
      </c>
      <c r="E139" s="120">
        <v>0</v>
      </c>
      <c r="F139" s="120">
        <v>0</v>
      </c>
      <c r="G139" s="120">
        <v>0</v>
      </c>
      <c r="H139" s="120">
        <v>0</v>
      </c>
      <c r="I139" s="120">
        <f>I37+I56+I57+I62+I92</f>
        <v>4036.59361</v>
      </c>
      <c r="J139" s="120">
        <v>0</v>
      </c>
      <c r="K139" s="11" t="s">
        <v>26</v>
      </c>
      <c r="L139" s="254"/>
      <c r="M139" s="9"/>
      <c r="N139" s="1"/>
    </row>
    <row r="140" spans="1:14" ht="19.5" customHeight="1">
      <c r="A140" s="223"/>
      <c r="B140" s="222"/>
      <c r="C140" s="219"/>
      <c r="D140" s="120">
        <f aca="true" t="shared" si="8" ref="D140:I140">D127</f>
        <v>0</v>
      </c>
      <c r="E140" s="120">
        <f t="shared" si="8"/>
        <v>0</v>
      </c>
      <c r="F140" s="120">
        <f t="shared" si="8"/>
        <v>0</v>
      </c>
      <c r="G140" s="120">
        <f t="shared" si="8"/>
        <v>0</v>
      </c>
      <c r="H140" s="120">
        <f t="shared" si="8"/>
        <v>0</v>
      </c>
      <c r="I140" s="120">
        <f t="shared" si="8"/>
        <v>0</v>
      </c>
      <c r="J140" s="120">
        <v>0</v>
      </c>
      <c r="K140" s="11" t="s">
        <v>89</v>
      </c>
      <c r="L140" s="254"/>
      <c r="M140" s="9"/>
      <c r="N140" s="1"/>
    </row>
    <row r="141" spans="1:14" ht="19.5" customHeight="1">
      <c r="A141" s="223"/>
      <c r="B141" s="222"/>
      <c r="C141" s="86" t="s">
        <v>75</v>
      </c>
      <c r="D141" s="88">
        <f>D138+D139</f>
        <v>5627.18861</v>
      </c>
      <c r="E141" s="88">
        <f>E138</f>
        <v>123.3</v>
      </c>
      <c r="F141" s="87">
        <v>0</v>
      </c>
      <c r="G141" s="88">
        <v>0</v>
      </c>
      <c r="H141" s="87">
        <v>0</v>
      </c>
      <c r="I141" s="88">
        <f>I138+I139</f>
        <v>5503.88861</v>
      </c>
      <c r="J141" s="87">
        <v>0</v>
      </c>
      <c r="K141" s="127"/>
      <c r="L141" s="254"/>
      <c r="M141" s="9"/>
      <c r="N141" s="1"/>
    </row>
    <row r="142" spans="1:12" ht="18.75" customHeight="1">
      <c r="A142" s="223"/>
      <c r="B142" s="222"/>
      <c r="C142" s="219" t="s">
        <v>140</v>
      </c>
      <c r="D142" s="120">
        <f>E142+I142</f>
        <v>1373.3</v>
      </c>
      <c r="E142" s="120">
        <f>E31</f>
        <v>123.3</v>
      </c>
      <c r="F142" s="37">
        <v>0</v>
      </c>
      <c r="G142" s="120">
        <v>0</v>
      </c>
      <c r="H142" s="37">
        <v>0</v>
      </c>
      <c r="I142" s="120">
        <f>I26+I60</f>
        <v>1250</v>
      </c>
      <c r="J142" s="120">
        <v>0</v>
      </c>
      <c r="K142" s="11" t="s">
        <v>27</v>
      </c>
      <c r="L142" s="254"/>
    </row>
    <row r="143" spans="1:12" ht="20.25" customHeight="1">
      <c r="A143" s="223"/>
      <c r="B143" s="222"/>
      <c r="C143" s="219"/>
      <c r="D143" s="120">
        <f>I143</f>
        <v>132</v>
      </c>
      <c r="E143" s="120">
        <v>0</v>
      </c>
      <c r="F143" s="37">
        <v>0</v>
      </c>
      <c r="G143" s="120">
        <v>0</v>
      </c>
      <c r="H143" s="37">
        <v>0</v>
      </c>
      <c r="I143" s="120">
        <f>I38+I63+I64+I109+I65</f>
        <v>132</v>
      </c>
      <c r="J143" s="120">
        <v>0</v>
      </c>
      <c r="K143" s="11" t="s">
        <v>26</v>
      </c>
      <c r="L143" s="254"/>
    </row>
    <row r="144" spans="1:12" ht="20.25" customHeight="1">
      <c r="A144" s="223"/>
      <c r="B144" s="222"/>
      <c r="C144" s="219"/>
      <c r="D144" s="120">
        <v>0</v>
      </c>
      <c r="E144" s="120">
        <v>0</v>
      </c>
      <c r="F144" s="37">
        <v>0</v>
      </c>
      <c r="G144" s="120">
        <v>0</v>
      </c>
      <c r="H144" s="37">
        <v>0</v>
      </c>
      <c r="I144" s="120">
        <v>0</v>
      </c>
      <c r="J144" s="120">
        <v>0</v>
      </c>
      <c r="K144" s="11" t="s">
        <v>89</v>
      </c>
      <c r="L144" s="254"/>
    </row>
    <row r="145" spans="1:12" ht="19.5" customHeight="1">
      <c r="A145" s="223"/>
      <c r="B145" s="222"/>
      <c r="C145" s="86" t="s">
        <v>141</v>
      </c>
      <c r="D145" s="88">
        <f>D142+D143</f>
        <v>1505.3</v>
      </c>
      <c r="E145" s="88">
        <f>E32</f>
        <v>123.3</v>
      </c>
      <c r="F145" s="87">
        <v>0</v>
      </c>
      <c r="G145" s="88">
        <v>0</v>
      </c>
      <c r="H145" s="87">
        <v>0</v>
      </c>
      <c r="I145" s="88">
        <f>I142+I143</f>
        <v>1382</v>
      </c>
      <c r="J145" s="87">
        <v>0</v>
      </c>
      <c r="K145" s="127"/>
      <c r="L145" s="254"/>
    </row>
    <row r="146" spans="1:12" ht="19.5" customHeight="1">
      <c r="A146" s="223"/>
      <c r="B146" s="222"/>
      <c r="C146" s="202" t="s">
        <v>152</v>
      </c>
      <c r="D146" s="36">
        <f>E146+I146</f>
        <v>1373.3</v>
      </c>
      <c r="E146" s="36">
        <f>E33</f>
        <v>123.3</v>
      </c>
      <c r="F146" s="36">
        <v>0</v>
      </c>
      <c r="G146" s="36">
        <v>0</v>
      </c>
      <c r="H146" s="36">
        <v>0</v>
      </c>
      <c r="I146" s="36">
        <f>I27</f>
        <v>1250</v>
      </c>
      <c r="J146" s="37">
        <v>0</v>
      </c>
      <c r="K146" s="11" t="s">
        <v>27</v>
      </c>
      <c r="L146" s="254"/>
    </row>
    <row r="147" spans="1:12" ht="19.5" customHeight="1">
      <c r="A147" s="223"/>
      <c r="B147" s="222"/>
      <c r="C147" s="202"/>
      <c r="D147" s="36">
        <f>I147</f>
        <v>132</v>
      </c>
      <c r="E147" s="36">
        <v>0</v>
      </c>
      <c r="F147" s="36">
        <v>0</v>
      </c>
      <c r="G147" s="36">
        <v>0</v>
      </c>
      <c r="H147" s="36">
        <v>0</v>
      </c>
      <c r="I147" s="36">
        <f>I116+I119+I39</f>
        <v>132</v>
      </c>
      <c r="J147" s="37">
        <v>0</v>
      </c>
      <c r="K147" s="11" t="s">
        <v>26</v>
      </c>
      <c r="L147" s="254"/>
    </row>
    <row r="148" spans="1:12" ht="19.5" customHeight="1">
      <c r="A148" s="223"/>
      <c r="B148" s="222"/>
      <c r="C148" s="202"/>
      <c r="D148" s="36">
        <f aca="true" t="shared" si="9" ref="D148:I148">D129</f>
        <v>0</v>
      </c>
      <c r="E148" s="36">
        <v>0</v>
      </c>
      <c r="F148" s="36">
        <f t="shared" si="9"/>
        <v>0</v>
      </c>
      <c r="G148" s="36">
        <f t="shared" si="9"/>
        <v>0</v>
      </c>
      <c r="H148" s="36">
        <f t="shared" si="9"/>
        <v>0</v>
      </c>
      <c r="I148" s="36">
        <f t="shared" si="9"/>
        <v>0</v>
      </c>
      <c r="J148" s="37">
        <v>0</v>
      </c>
      <c r="K148" s="11" t="s">
        <v>89</v>
      </c>
      <c r="L148" s="254"/>
    </row>
    <row r="149" spans="1:12" ht="19.5" customHeight="1">
      <c r="A149" s="223"/>
      <c r="B149" s="222"/>
      <c r="C149" s="86" t="s">
        <v>233</v>
      </c>
      <c r="D149" s="88">
        <f>D146+D147+D148</f>
        <v>1505.3</v>
      </c>
      <c r="E149" s="88">
        <f>E146</f>
        <v>123.3</v>
      </c>
      <c r="F149" s="87">
        <f>F148</f>
        <v>0</v>
      </c>
      <c r="G149" s="88">
        <f>G146+G147+G148</f>
        <v>0</v>
      </c>
      <c r="H149" s="87">
        <f>H148</f>
        <v>0</v>
      </c>
      <c r="I149" s="88">
        <f>I146+I147+I148</f>
        <v>1382</v>
      </c>
      <c r="J149" s="87">
        <v>0</v>
      </c>
      <c r="K149" s="79"/>
      <c r="L149" s="254"/>
    </row>
    <row r="150" spans="1:12" ht="19.5" customHeight="1">
      <c r="A150" s="223"/>
      <c r="B150" s="222"/>
      <c r="C150" s="202" t="s">
        <v>153</v>
      </c>
      <c r="D150" s="36">
        <f>I150+E150</f>
        <v>1373.3</v>
      </c>
      <c r="E150" s="36">
        <v>123.3</v>
      </c>
      <c r="F150" s="36">
        <v>0</v>
      </c>
      <c r="G150" s="36">
        <v>0</v>
      </c>
      <c r="H150" s="36">
        <v>0</v>
      </c>
      <c r="I150" s="36">
        <f>I28+I34</f>
        <v>1250</v>
      </c>
      <c r="J150" s="37">
        <v>0</v>
      </c>
      <c r="K150" s="11" t="s">
        <v>27</v>
      </c>
      <c r="L150" s="254"/>
    </row>
    <row r="151" spans="1:12" ht="19.5" customHeight="1">
      <c r="A151" s="223"/>
      <c r="B151" s="222"/>
      <c r="C151" s="202"/>
      <c r="D151" s="36">
        <f>I151</f>
        <v>132</v>
      </c>
      <c r="E151" s="36">
        <v>0</v>
      </c>
      <c r="F151" s="36">
        <v>0</v>
      </c>
      <c r="G151" s="36">
        <v>0</v>
      </c>
      <c r="H151" s="36">
        <v>0</v>
      </c>
      <c r="I151" s="36">
        <f>I40+I117+I120</f>
        <v>132</v>
      </c>
      <c r="J151" s="37">
        <v>0</v>
      </c>
      <c r="K151" s="11" t="s">
        <v>26</v>
      </c>
      <c r="L151" s="254"/>
    </row>
    <row r="152" spans="1:12" ht="19.5" customHeight="1">
      <c r="A152" s="223"/>
      <c r="B152" s="222"/>
      <c r="C152" s="202"/>
      <c r="D152" s="36">
        <v>0</v>
      </c>
      <c r="E152" s="36">
        <v>0</v>
      </c>
      <c r="F152" s="36">
        <v>0</v>
      </c>
      <c r="G152" s="36">
        <f>G133</f>
        <v>0</v>
      </c>
      <c r="H152" s="36">
        <f>H133</f>
        <v>0</v>
      </c>
      <c r="I152" s="36">
        <v>0</v>
      </c>
      <c r="J152" s="37">
        <v>0</v>
      </c>
      <c r="K152" s="11" t="s">
        <v>89</v>
      </c>
      <c r="L152" s="254"/>
    </row>
    <row r="153" spans="1:12" ht="19.5" customHeight="1">
      <c r="A153" s="223"/>
      <c r="B153" s="222"/>
      <c r="C153" s="86" t="s">
        <v>421</v>
      </c>
      <c r="D153" s="88">
        <f>E153+I153</f>
        <v>1505.3</v>
      </c>
      <c r="E153" s="88">
        <f>E34</f>
        <v>123.3</v>
      </c>
      <c r="F153" s="87">
        <f>F152</f>
        <v>0</v>
      </c>
      <c r="G153" s="88">
        <f>G150+G151+G152</f>
        <v>0</v>
      </c>
      <c r="H153" s="87">
        <f>H152</f>
        <v>0</v>
      </c>
      <c r="I153" s="88">
        <f>I150+I151+I152</f>
        <v>1382</v>
      </c>
      <c r="J153" s="87">
        <v>0</v>
      </c>
      <c r="K153" s="79"/>
      <c r="L153" s="254"/>
    </row>
    <row r="154" spans="1:12" ht="18" customHeight="1">
      <c r="A154" s="223"/>
      <c r="B154" s="222"/>
      <c r="C154" s="27" t="s">
        <v>420</v>
      </c>
      <c r="D154" s="38">
        <f>D133+D137+D141+D145+D149+D153</f>
        <v>24263.73701</v>
      </c>
      <c r="E154" s="38">
        <f>E133+E137+E141+E145+E149+E153</f>
        <v>734.4</v>
      </c>
      <c r="F154" s="38">
        <f>F133+F137+F141+F145+F149+F153</f>
        <v>1660.03754</v>
      </c>
      <c r="G154" s="38">
        <f>G137</f>
        <v>707.83009</v>
      </c>
      <c r="H154" s="38">
        <f>H137</f>
        <v>89.81145</v>
      </c>
      <c r="I154" s="38">
        <f>I133+I137+I141+I145+I149+I153</f>
        <v>21869.299469999998</v>
      </c>
      <c r="J154" s="38">
        <f>J133+J137+J141+J145+J149</f>
        <v>0</v>
      </c>
      <c r="K154" s="11"/>
      <c r="L154" s="254"/>
    </row>
    <row r="155" spans="1:10" ht="18" customHeight="1">
      <c r="A155" s="19"/>
      <c r="B155" s="216"/>
      <c r="C155" s="216"/>
      <c r="D155" s="216"/>
      <c r="E155" s="216"/>
      <c r="F155" s="216"/>
      <c r="G155" s="216"/>
      <c r="H155" s="216"/>
      <c r="I155" s="216"/>
      <c r="J155" s="216"/>
    </row>
    <row r="156" spans="1:10" ht="13.5" customHeight="1">
      <c r="A156" s="19"/>
      <c r="B156" s="224"/>
      <c r="C156" s="224"/>
      <c r="D156" s="224"/>
      <c r="E156" s="16"/>
      <c r="F156" s="16"/>
      <c r="G156" s="16"/>
      <c r="H156" s="224"/>
      <c r="I156" s="224"/>
      <c r="J156" s="16"/>
    </row>
    <row r="157" spans="1:10" ht="18.75" customHeight="1">
      <c r="A157" s="19"/>
      <c r="B157" s="16"/>
      <c r="C157" s="16"/>
      <c r="D157" s="17"/>
      <c r="E157" s="17"/>
      <c r="F157" s="17"/>
      <c r="G157" s="17"/>
      <c r="H157" s="17"/>
      <c r="I157" s="17"/>
      <c r="J157" s="16"/>
    </row>
    <row r="158" spans="1:10" ht="17.25" customHeight="1">
      <c r="A158" s="19"/>
      <c r="B158" s="32"/>
      <c r="C158" s="32"/>
      <c r="D158" s="32"/>
      <c r="E158" s="32"/>
      <c r="F158" s="32"/>
      <c r="G158" s="32"/>
      <c r="H158" s="217"/>
      <c r="I158" s="217"/>
      <c r="J158" s="32"/>
    </row>
    <row r="159" ht="21.75" customHeight="1">
      <c r="A159" s="19"/>
    </row>
    <row r="160" spans="1:10" ht="18" customHeight="1">
      <c r="A160" s="19"/>
      <c r="B160" s="16"/>
      <c r="C160" s="16"/>
      <c r="D160" s="16"/>
      <c r="E160" s="16"/>
      <c r="F160" s="16"/>
      <c r="G160" s="16"/>
      <c r="H160" s="224"/>
      <c r="I160" s="224"/>
      <c r="J160" s="16"/>
    </row>
    <row r="161" spans="1:10" ht="15">
      <c r="A161" s="19"/>
      <c r="B161" s="7"/>
      <c r="C161" s="19"/>
      <c r="D161" s="19"/>
      <c r="E161" s="19"/>
      <c r="F161" s="19"/>
      <c r="G161" s="19"/>
      <c r="H161" s="19"/>
      <c r="I161" s="19"/>
      <c r="J161" s="19"/>
    </row>
  </sheetData>
  <sheetProtection/>
  <mergeCells count="99">
    <mergeCell ref="A1:L1"/>
    <mergeCell ref="A2:L2"/>
    <mergeCell ref="J3:L3"/>
    <mergeCell ref="A12:A16"/>
    <mergeCell ref="B12:B16"/>
    <mergeCell ref="A11:L11"/>
    <mergeCell ref="E12:I12"/>
    <mergeCell ref="F13:I13"/>
    <mergeCell ref="A4:L4"/>
    <mergeCell ref="A8:L8"/>
    <mergeCell ref="A67:L67"/>
    <mergeCell ref="K35:K40"/>
    <mergeCell ref="A59:A60"/>
    <mergeCell ref="B59:B60"/>
    <mergeCell ref="A41:A45"/>
    <mergeCell ref="B41:B45"/>
    <mergeCell ref="K41:K45"/>
    <mergeCell ref="B66:L66"/>
    <mergeCell ref="L53:L63"/>
    <mergeCell ref="K62:K63"/>
    <mergeCell ref="L35:L52"/>
    <mergeCell ref="A5:L5"/>
    <mergeCell ref="A6:L6"/>
    <mergeCell ref="A7:L7"/>
    <mergeCell ref="C12:C16"/>
    <mergeCell ref="D12:D16"/>
    <mergeCell ref="E13:E16"/>
    <mergeCell ref="J9:L9"/>
    <mergeCell ref="A10:L10"/>
    <mergeCell ref="G15:H15"/>
    <mergeCell ref="A116:A117"/>
    <mergeCell ref="B116:B117"/>
    <mergeCell ref="K46:K51"/>
    <mergeCell ref="K53:K54"/>
    <mergeCell ref="K56:K57"/>
    <mergeCell ref="K71:K78"/>
    <mergeCell ref="K88:K91"/>
    <mergeCell ref="K58:K61"/>
    <mergeCell ref="A69:L69"/>
    <mergeCell ref="A68:L68"/>
    <mergeCell ref="F15:F16"/>
    <mergeCell ref="I14:I16"/>
    <mergeCell ref="K12:K16"/>
    <mergeCell ref="L12:L16"/>
    <mergeCell ref="L23:L34"/>
    <mergeCell ref="K29:K34"/>
    <mergeCell ref="J12:J16"/>
    <mergeCell ref="F14:H14"/>
    <mergeCell ref="K23:K28"/>
    <mergeCell ref="A22:L22"/>
    <mergeCell ref="A19:L19"/>
    <mergeCell ref="A20:L21"/>
    <mergeCell ref="B18:L18"/>
    <mergeCell ref="A23:A28"/>
    <mergeCell ref="B130:B137"/>
    <mergeCell ref="B121:L121"/>
    <mergeCell ref="A122:L122"/>
    <mergeCell ref="A118:A120"/>
    <mergeCell ref="B118:B120"/>
    <mergeCell ref="L125:L129"/>
    <mergeCell ref="L114:L119"/>
    <mergeCell ref="A123:L123"/>
    <mergeCell ref="A130:A137"/>
    <mergeCell ref="L130:L137"/>
    <mergeCell ref="L138:L154"/>
    <mergeCell ref="C150:C152"/>
    <mergeCell ref="C130:C132"/>
    <mergeCell ref="C134:C136"/>
    <mergeCell ref="C146:C148"/>
    <mergeCell ref="C142:C144"/>
    <mergeCell ref="A138:A154"/>
    <mergeCell ref="L70:L78"/>
    <mergeCell ref="K79:K80"/>
    <mergeCell ref="K83:K87"/>
    <mergeCell ref="K92:K94"/>
    <mergeCell ref="L79:L87"/>
    <mergeCell ref="L88:L94"/>
    <mergeCell ref="A124:L124"/>
    <mergeCell ref="A125:A129"/>
    <mergeCell ref="B125:B129"/>
    <mergeCell ref="A29:A34"/>
    <mergeCell ref="B29:B34"/>
    <mergeCell ref="A35:A40"/>
    <mergeCell ref="B35:B40"/>
    <mergeCell ref="B23:B28"/>
    <mergeCell ref="K64:K65"/>
    <mergeCell ref="B138:B154"/>
    <mergeCell ref="H160:I160"/>
    <mergeCell ref="B155:J155"/>
    <mergeCell ref="B156:D156"/>
    <mergeCell ref="H156:I156"/>
    <mergeCell ref="H158:I158"/>
    <mergeCell ref="K95:K103"/>
    <mergeCell ref="C138:C140"/>
    <mergeCell ref="K125:K129"/>
    <mergeCell ref="L95:L103"/>
    <mergeCell ref="L104:L113"/>
    <mergeCell ref="K104:K113"/>
    <mergeCell ref="K114:K119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7" r:id="rId1"/>
  <rowBreaks count="7" manualBreakCount="7">
    <brk id="34" max="11" man="1"/>
    <brk id="63" max="11" man="1"/>
    <brk id="78" max="11" man="1"/>
    <brk id="87" max="11" man="1"/>
    <brk id="94" max="11" man="1"/>
    <brk id="103" max="11" man="1"/>
    <brk id="13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workbookViewId="0" topLeftCell="A10">
      <selection activeCell="I23" sqref="I23"/>
    </sheetView>
  </sheetViews>
  <sheetFormatPr defaultColWidth="9.140625" defaultRowHeight="12.75"/>
  <cols>
    <col min="1" max="1" width="9.00390625" style="0" bestFit="1" customWidth="1"/>
    <col min="2" max="2" width="24.85156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bestFit="1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2" ht="15">
      <c r="A1" s="252" t="s">
        <v>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5">
      <c r="A2" s="252" t="s">
        <v>387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5">
      <c r="A3" s="252" t="s">
        <v>478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4" ht="15">
      <c r="A4" s="252" t="s">
        <v>182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31"/>
      <c r="N4" s="31"/>
    </row>
    <row r="5" spans="1:14" ht="15">
      <c r="A5" s="252" t="s">
        <v>424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31"/>
      <c r="N5" s="31"/>
    </row>
    <row r="6" spans="1:14" ht="15">
      <c r="A6" s="252" t="s">
        <v>416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31"/>
      <c r="N6" s="31"/>
    </row>
    <row r="7" spans="1:14" ht="15">
      <c r="A7" s="252" t="s">
        <v>417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31"/>
      <c r="N7" s="31"/>
    </row>
    <row r="8" spans="1:14" ht="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31"/>
      <c r="N8" s="31"/>
    </row>
    <row r="9" spans="1:12" ht="20.25">
      <c r="A9" s="205" t="s">
        <v>166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ht="15">
      <c r="A10" s="55"/>
    </row>
    <row r="11" spans="1:12" ht="12.75" customHeight="1">
      <c r="A11" s="247" t="s">
        <v>20</v>
      </c>
      <c r="B11" s="247" t="s">
        <v>55</v>
      </c>
      <c r="C11" s="247" t="s">
        <v>33</v>
      </c>
      <c r="D11" s="247" t="s">
        <v>56</v>
      </c>
      <c r="E11" s="243" t="s">
        <v>21</v>
      </c>
      <c r="F11" s="243"/>
      <c r="G11" s="243"/>
      <c r="H11" s="243"/>
      <c r="I11" s="243"/>
      <c r="J11" s="247" t="s">
        <v>35</v>
      </c>
      <c r="K11" s="247" t="s">
        <v>57</v>
      </c>
      <c r="L11" s="278" t="s">
        <v>48</v>
      </c>
    </row>
    <row r="12" spans="1:12" ht="12.75">
      <c r="A12" s="248"/>
      <c r="B12" s="248"/>
      <c r="C12" s="248"/>
      <c r="D12" s="248"/>
      <c r="E12" s="247" t="s">
        <v>22</v>
      </c>
      <c r="F12" s="243" t="s">
        <v>38</v>
      </c>
      <c r="G12" s="243"/>
      <c r="H12" s="243"/>
      <c r="I12" s="243"/>
      <c r="J12" s="248"/>
      <c r="K12" s="248"/>
      <c r="L12" s="279"/>
    </row>
    <row r="13" spans="1:12" ht="20.25" customHeight="1">
      <c r="A13" s="248"/>
      <c r="B13" s="248"/>
      <c r="C13" s="248"/>
      <c r="D13" s="248"/>
      <c r="E13" s="248"/>
      <c r="F13" s="275" t="s">
        <v>39</v>
      </c>
      <c r="G13" s="276"/>
      <c r="H13" s="277"/>
      <c r="I13" s="247" t="s">
        <v>23</v>
      </c>
      <c r="J13" s="248"/>
      <c r="K13" s="248"/>
      <c r="L13" s="279"/>
    </row>
    <row r="14" spans="1:12" ht="17.25" customHeight="1">
      <c r="A14" s="248"/>
      <c r="B14" s="248"/>
      <c r="C14" s="248"/>
      <c r="D14" s="248"/>
      <c r="E14" s="248"/>
      <c r="F14" s="273" t="s">
        <v>151</v>
      </c>
      <c r="G14" s="243" t="s">
        <v>148</v>
      </c>
      <c r="H14" s="243"/>
      <c r="I14" s="248"/>
      <c r="J14" s="248"/>
      <c r="K14" s="248"/>
      <c r="L14" s="279"/>
    </row>
    <row r="15" spans="1:12" ht="39">
      <c r="A15" s="249"/>
      <c r="B15" s="249"/>
      <c r="C15" s="249"/>
      <c r="D15" s="249"/>
      <c r="E15" s="249"/>
      <c r="F15" s="274"/>
      <c r="G15" s="5" t="s">
        <v>149</v>
      </c>
      <c r="H15" s="5" t="s">
        <v>150</v>
      </c>
      <c r="I15" s="249"/>
      <c r="J15" s="249"/>
      <c r="K15" s="249"/>
      <c r="L15" s="280"/>
    </row>
    <row r="16" spans="1:12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</row>
    <row r="17" spans="1:12" ht="19.5" customHeight="1">
      <c r="A17" s="56">
        <v>1</v>
      </c>
      <c r="B17" s="209" t="s">
        <v>167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1"/>
    </row>
    <row r="18" spans="1:12" ht="21" customHeight="1">
      <c r="A18" s="212" t="s">
        <v>168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1:12" ht="19.5" customHeight="1">
      <c r="A19" s="213" t="s">
        <v>169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7"/>
    </row>
    <row r="20" spans="1:12" ht="19.5" customHeight="1">
      <c r="A20" s="270" t="s">
        <v>25</v>
      </c>
      <c r="B20" s="247" t="s">
        <v>171</v>
      </c>
      <c r="C20" s="5" t="s">
        <v>64</v>
      </c>
      <c r="D20" s="39">
        <f aca="true" t="shared" si="0" ref="D20:D26">I20</f>
        <v>26320.12689</v>
      </c>
      <c r="E20" s="39">
        <v>0</v>
      </c>
      <c r="F20" s="39">
        <v>0</v>
      </c>
      <c r="G20" s="39">
        <v>0</v>
      </c>
      <c r="H20" s="39">
        <v>0</v>
      </c>
      <c r="I20" s="39">
        <v>26320.12689</v>
      </c>
      <c r="J20" s="39">
        <v>0</v>
      </c>
      <c r="K20" s="247" t="s">
        <v>29</v>
      </c>
      <c r="L20" s="247" t="s">
        <v>170</v>
      </c>
    </row>
    <row r="21" spans="1:12" ht="19.5" customHeight="1">
      <c r="A21" s="271"/>
      <c r="B21" s="248"/>
      <c r="C21" s="5" t="s">
        <v>65</v>
      </c>
      <c r="D21" s="47">
        <f t="shared" si="0"/>
        <v>29552.07792</v>
      </c>
      <c r="E21" s="47">
        <v>0</v>
      </c>
      <c r="F21" s="47">
        <v>0</v>
      </c>
      <c r="G21" s="47">
        <v>0</v>
      </c>
      <c r="H21" s="47">
        <v>0</v>
      </c>
      <c r="I21" s="47">
        <v>29552.07792</v>
      </c>
      <c r="J21" s="39">
        <v>0</v>
      </c>
      <c r="K21" s="248"/>
      <c r="L21" s="248"/>
    </row>
    <row r="22" spans="1:12" ht="19.5" customHeight="1">
      <c r="A22" s="271"/>
      <c r="B22" s="248"/>
      <c r="C22" s="153" t="s">
        <v>66</v>
      </c>
      <c r="D22" s="91">
        <f>I22+J22</f>
        <v>35183.3784</v>
      </c>
      <c r="E22" s="91">
        <v>0</v>
      </c>
      <c r="F22" s="91">
        <v>0</v>
      </c>
      <c r="G22" s="91">
        <v>0</v>
      </c>
      <c r="H22" s="91">
        <v>0</v>
      </c>
      <c r="I22" s="91">
        <v>34990.7384</v>
      </c>
      <c r="J22" s="91">
        <v>192.64</v>
      </c>
      <c r="K22" s="248"/>
      <c r="L22" s="248"/>
    </row>
    <row r="23" spans="1:12" ht="19.5" customHeight="1">
      <c r="A23" s="271"/>
      <c r="B23" s="248"/>
      <c r="C23" s="65" t="s">
        <v>140</v>
      </c>
      <c r="D23" s="47">
        <f t="shared" si="0"/>
        <v>32389.101</v>
      </c>
      <c r="E23" s="47">
        <v>0</v>
      </c>
      <c r="F23" s="47">
        <v>0</v>
      </c>
      <c r="G23" s="47">
        <v>0</v>
      </c>
      <c r="H23" s="47">
        <v>0</v>
      </c>
      <c r="I23" s="47">
        <v>32389.101</v>
      </c>
      <c r="J23" s="39">
        <v>0</v>
      </c>
      <c r="K23" s="248"/>
      <c r="L23" s="248"/>
    </row>
    <row r="24" spans="1:12" ht="19.5" customHeight="1">
      <c r="A24" s="271"/>
      <c r="B24" s="248"/>
      <c r="C24" s="5" t="s">
        <v>152</v>
      </c>
      <c r="D24" s="39">
        <f t="shared" si="0"/>
        <v>29494.366</v>
      </c>
      <c r="E24" s="39">
        <v>0</v>
      </c>
      <c r="F24" s="39">
        <v>0</v>
      </c>
      <c r="G24" s="39">
        <v>0</v>
      </c>
      <c r="H24" s="39">
        <v>0</v>
      </c>
      <c r="I24" s="57">
        <v>29494.366</v>
      </c>
      <c r="J24" s="39">
        <v>0</v>
      </c>
      <c r="K24" s="248"/>
      <c r="L24" s="248"/>
    </row>
    <row r="25" spans="1:12" ht="19.5" customHeight="1">
      <c r="A25" s="272"/>
      <c r="B25" s="249"/>
      <c r="C25" s="5" t="s">
        <v>153</v>
      </c>
      <c r="D25" s="39">
        <f t="shared" si="0"/>
        <v>24160.275</v>
      </c>
      <c r="E25" s="39">
        <v>0</v>
      </c>
      <c r="F25" s="39">
        <v>0</v>
      </c>
      <c r="G25" s="39">
        <v>0</v>
      </c>
      <c r="H25" s="39">
        <v>0</v>
      </c>
      <c r="I25" s="57">
        <v>24160.275</v>
      </c>
      <c r="J25" s="39">
        <v>0</v>
      </c>
      <c r="K25" s="249"/>
      <c r="L25" s="248"/>
    </row>
    <row r="26" spans="1:12" ht="81" customHeight="1">
      <c r="A26" s="123"/>
      <c r="B26" s="126" t="s">
        <v>172</v>
      </c>
      <c r="C26" s="5" t="s">
        <v>65</v>
      </c>
      <c r="D26" s="47">
        <f t="shared" si="0"/>
        <v>74</v>
      </c>
      <c r="E26" s="39">
        <v>0</v>
      </c>
      <c r="F26" s="39">
        <v>0</v>
      </c>
      <c r="G26" s="39">
        <v>0</v>
      </c>
      <c r="H26" s="39">
        <v>0</v>
      </c>
      <c r="I26" s="39">
        <v>74</v>
      </c>
      <c r="J26" s="39">
        <v>0</v>
      </c>
      <c r="K26" s="128" t="s">
        <v>29</v>
      </c>
      <c r="L26" s="248"/>
    </row>
    <row r="27" spans="1:12" ht="81" customHeight="1">
      <c r="A27" s="161"/>
      <c r="B27" s="67" t="s">
        <v>468</v>
      </c>
      <c r="C27" s="5" t="s">
        <v>66</v>
      </c>
      <c r="D27" s="47">
        <f>J27</f>
        <v>192.64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192.64</v>
      </c>
      <c r="K27" s="5" t="s">
        <v>469</v>
      </c>
      <c r="L27" s="249"/>
    </row>
    <row r="28" spans="1:12" ht="19.5" customHeight="1">
      <c r="A28" s="198"/>
      <c r="B28" s="201" t="s">
        <v>24</v>
      </c>
      <c r="C28" s="28" t="s">
        <v>64</v>
      </c>
      <c r="D28" s="58">
        <f aca="true" t="shared" si="1" ref="D28:D33">D20</f>
        <v>26320.12689</v>
      </c>
      <c r="E28" s="58">
        <v>0</v>
      </c>
      <c r="F28" s="58">
        <f>F20</f>
        <v>0</v>
      </c>
      <c r="G28" s="40">
        <v>0</v>
      </c>
      <c r="H28" s="40">
        <v>0</v>
      </c>
      <c r="I28" s="58">
        <f aca="true" t="shared" si="2" ref="I28:I33">I20</f>
        <v>26320.12689</v>
      </c>
      <c r="J28" s="58">
        <v>0</v>
      </c>
      <c r="K28" s="247"/>
      <c r="L28" s="247"/>
    </row>
    <row r="29" spans="1:12" ht="19.5" customHeight="1">
      <c r="A29" s="199"/>
      <c r="B29" s="268"/>
      <c r="C29" s="28" t="s">
        <v>65</v>
      </c>
      <c r="D29" s="58">
        <f t="shared" si="1"/>
        <v>29552.07792</v>
      </c>
      <c r="E29" s="58">
        <v>0</v>
      </c>
      <c r="F29" s="58">
        <v>0</v>
      </c>
      <c r="G29" s="40">
        <v>0</v>
      </c>
      <c r="H29" s="40">
        <v>0</v>
      </c>
      <c r="I29" s="58">
        <f t="shared" si="2"/>
        <v>29552.07792</v>
      </c>
      <c r="J29" s="58">
        <v>0</v>
      </c>
      <c r="K29" s="248"/>
      <c r="L29" s="248"/>
    </row>
    <row r="30" spans="1:12" ht="19.5" customHeight="1">
      <c r="A30" s="199"/>
      <c r="B30" s="268"/>
      <c r="C30" s="154" t="s">
        <v>66</v>
      </c>
      <c r="D30" s="155">
        <f t="shared" si="1"/>
        <v>35183.3784</v>
      </c>
      <c r="E30" s="155">
        <v>0</v>
      </c>
      <c r="F30" s="155">
        <v>0</v>
      </c>
      <c r="G30" s="155">
        <v>0</v>
      </c>
      <c r="H30" s="155">
        <v>0</v>
      </c>
      <c r="I30" s="155">
        <f t="shared" si="2"/>
        <v>34990.7384</v>
      </c>
      <c r="J30" s="155">
        <f>J22</f>
        <v>192.64</v>
      </c>
      <c r="K30" s="248"/>
      <c r="L30" s="248"/>
    </row>
    <row r="31" spans="1:12" ht="19.5" customHeight="1">
      <c r="A31" s="199"/>
      <c r="B31" s="268"/>
      <c r="C31" s="130" t="s">
        <v>140</v>
      </c>
      <c r="D31" s="131">
        <f t="shared" si="1"/>
        <v>32389.101</v>
      </c>
      <c r="E31" s="131">
        <v>0</v>
      </c>
      <c r="F31" s="131">
        <v>0</v>
      </c>
      <c r="G31" s="131">
        <v>0</v>
      </c>
      <c r="H31" s="131">
        <v>0</v>
      </c>
      <c r="I31" s="131">
        <f t="shared" si="2"/>
        <v>32389.101</v>
      </c>
      <c r="J31" s="131">
        <v>0</v>
      </c>
      <c r="K31" s="248"/>
      <c r="L31" s="248"/>
    </row>
    <row r="32" spans="1:12" ht="19.5" customHeight="1">
      <c r="A32" s="199"/>
      <c r="B32" s="268"/>
      <c r="C32" s="28" t="s">
        <v>152</v>
      </c>
      <c r="D32" s="58">
        <f t="shared" si="1"/>
        <v>29494.366</v>
      </c>
      <c r="E32" s="58">
        <v>0</v>
      </c>
      <c r="F32" s="58">
        <v>0</v>
      </c>
      <c r="G32" s="40">
        <v>0</v>
      </c>
      <c r="H32" s="40">
        <v>0</v>
      </c>
      <c r="I32" s="58">
        <f t="shared" si="2"/>
        <v>29494.366</v>
      </c>
      <c r="J32" s="58">
        <v>0</v>
      </c>
      <c r="K32" s="248"/>
      <c r="L32" s="248"/>
    </row>
    <row r="33" spans="1:12" ht="19.5" customHeight="1">
      <c r="A33" s="199"/>
      <c r="B33" s="268"/>
      <c r="C33" s="28" t="s">
        <v>153</v>
      </c>
      <c r="D33" s="58">
        <f t="shared" si="1"/>
        <v>24160.275</v>
      </c>
      <c r="E33" s="58">
        <v>0</v>
      </c>
      <c r="F33" s="58">
        <v>0</v>
      </c>
      <c r="G33" s="40">
        <v>0</v>
      </c>
      <c r="H33" s="40">
        <v>0</v>
      </c>
      <c r="I33" s="58">
        <f t="shared" si="2"/>
        <v>24160.275</v>
      </c>
      <c r="J33" s="58">
        <v>0</v>
      </c>
      <c r="K33" s="248"/>
      <c r="L33" s="248"/>
    </row>
    <row r="34" spans="1:12" ht="19.5" customHeight="1">
      <c r="A34" s="200"/>
      <c r="B34" s="269"/>
      <c r="C34" s="59" t="s">
        <v>422</v>
      </c>
      <c r="D34" s="38">
        <f>D28+D29+D30+D31+D32+D33</f>
        <v>177099.32520999998</v>
      </c>
      <c r="E34" s="38">
        <v>0</v>
      </c>
      <c r="F34" s="38">
        <v>0</v>
      </c>
      <c r="G34" s="40">
        <v>0</v>
      </c>
      <c r="H34" s="40">
        <v>0</v>
      </c>
      <c r="I34" s="38">
        <f>I28+I29+I30+I31+I32+I33</f>
        <v>176906.68521</v>
      </c>
      <c r="J34" s="38">
        <f>J30</f>
        <v>192.64</v>
      </c>
      <c r="K34" s="249"/>
      <c r="L34" s="249"/>
    </row>
  </sheetData>
  <mergeCells count="33">
    <mergeCell ref="L11:L15"/>
    <mergeCell ref="A11:A15"/>
    <mergeCell ref="L20:L27"/>
    <mergeCell ref="A1:L1"/>
    <mergeCell ref="A2:L2"/>
    <mergeCell ref="A3:L3"/>
    <mergeCell ref="B20:B25"/>
    <mergeCell ref="J11:J15"/>
    <mergeCell ref="K11:K15"/>
    <mergeCell ref="F12:I12"/>
    <mergeCell ref="A4:L4"/>
    <mergeCell ref="A9:L9"/>
    <mergeCell ref="A7:L7"/>
    <mergeCell ref="A5:L5"/>
    <mergeCell ref="A6:L6"/>
    <mergeCell ref="B11:B15"/>
    <mergeCell ref="C11:C15"/>
    <mergeCell ref="G14:H14"/>
    <mergeCell ref="E11:I11"/>
    <mergeCell ref="D11:D15"/>
    <mergeCell ref="I13:I15"/>
    <mergeCell ref="F14:F15"/>
    <mergeCell ref="F13:H13"/>
    <mergeCell ref="E12:E15"/>
    <mergeCell ref="L28:L34"/>
    <mergeCell ref="B17:L17"/>
    <mergeCell ref="A18:L18"/>
    <mergeCell ref="A19:L19"/>
    <mergeCell ref="A28:A34"/>
    <mergeCell ref="B28:B34"/>
    <mergeCell ref="K28:K34"/>
    <mergeCell ref="K20:K25"/>
    <mergeCell ref="A20:A2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0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75" zoomScaleNormal="75" zoomScaleSheetLayoutView="75" workbookViewId="0" topLeftCell="A1">
      <selection activeCell="K14" sqref="K14:L14"/>
    </sheetView>
  </sheetViews>
  <sheetFormatPr defaultColWidth="9.140625" defaultRowHeight="12.75"/>
  <cols>
    <col min="2" max="2" width="26.57421875" style="0" customWidth="1"/>
    <col min="3" max="3" width="13.28125" style="0" customWidth="1"/>
    <col min="4" max="5" width="15.28125" style="0" customWidth="1"/>
    <col min="8" max="8" width="15.421875" style="0" customWidth="1"/>
    <col min="9" max="9" width="7.28125" style="0" customWidth="1"/>
    <col min="10" max="10" width="7.140625" style="0" customWidth="1"/>
    <col min="12" max="12" width="8.00390625" style="0" customWidth="1"/>
    <col min="13" max="13" width="19.8515625" style="0" customWidth="1"/>
  </cols>
  <sheetData>
    <row r="1" spans="1:13" ht="15">
      <c r="A1" s="252" t="s">
        <v>458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6" ht="15">
      <c r="A2" s="31"/>
      <c r="B2" s="31"/>
      <c r="C2" s="31"/>
      <c r="D2" s="31"/>
      <c r="E2" s="252" t="s">
        <v>459</v>
      </c>
      <c r="F2" s="252"/>
      <c r="G2" s="252"/>
      <c r="H2" s="252"/>
      <c r="I2" s="252"/>
      <c r="J2" s="252"/>
      <c r="K2" s="252"/>
      <c r="L2" s="252"/>
      <c r="M2" s="252"/>
      <c r="N2" s="31"/>
      <c r="O2" s="31"/>
      <c r="P2" s="31"/>
    </row>
    <row r="3" spans="1:13" ht="15">
      <c r="A3" s="7"/>
      <c r="I3" s="252" t="s">
        <v>478</v>
      </c>
      <c r="J3" s="252"/>
      <c r="K3" s="252"/>
      <c r="L3" s="252"/>
      <c r="M3" s="252"/>
    </row>
    <row r="4" spans="1:13" ht="15">
      <c r="A4" s="252" t="s">
        <v>182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3" ht="15">
      <c r="A5" s="252" t="s">
        <v>475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13" ht="15">
      <c r="A6" s="252" t="s">
        <v>416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</row>
    <row r="7" spans="1:13" ht="15">
      <c r="A7" s="252" t="s">
        <v>417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1:13" ht="15">
      <c r="A8" s="7"/>
      <c r="I8" s="252"/>
      <c r="J8" s="252"/>
      <c r="K8" s="252"/>
      <c r="L8" s="252"/>
      <c r="M8" s="252"/>
    </row>
    <row r="9" spans="1:13" ht="20.25">
      <c r="A9" s="205" t="s">
        <v>183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10" spans="1:13" ht="15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</row>
    <row r="11" spans="1:13" ht="12.75">
      <c r="A11" s="237" t="s">
        <v>20</v>
      </c>
      <c r="B11" s="237" t="s">
        <v>44</v>
      </c>
      <c r="C11" s="237" t="s">
        <v>33</v>
      </c>
      <c r="D11" s="237" t="s">
        <v>34</v>
      </c>
      <c r="E11" s="237" t="s">
        <v>45</v>
      </c>
      <c r="F11" s="237"/>
      <c r="G11" s="237"/>
      <c r="H11" s="237"/>
      <c r="I11" s="237" t="s">
        <v>46</v>
      </c>
      <c r="J11" s="237"/>
      <c r="K11" s="237" t="s">
        <v>47</v>
      </c>
      <c r="L11" s="237"/>
      <c r="M11" s="237" t="s">
        <v>48</v>
      </c>
    </row>
    <row r="12" spans="1:13" ht="12.75">
      <c r="A12" s="237"/>
      <c r="B12" s="237"/>
      <c r="C12" s="237"/>
      <c r="D12" s="237"/>
      <c r="E12" s="237" t="s">
        <v>49</v>
      </c>
      <c r="F12" s="237" t="s">
        <v>38</v>
      </c>
      <c r="G12" s="237"/>
      <c r="H12" s="237"/>
      <c r="I12" s="237"/>
      <c r="J12" s="237"/>
      <c r="K12" s="237"/>
      <c r="L12" s="237"/>
      <c r="M12" s="237"/>
    </row>
    <row r="13" spans="1:13" ht="39">
      <c r="A13" s="237"/>
      <c r="B13" s="237"/>
      <c r="C13" s="237"/>
      <c r="D13" s="237"/>
      <c r="E13" s="237"/>
      <c r="F13" s="237" t="s">
        <v>50</v>
      </c>
      <c r="G13" s="237"/>
      <c r="H13" s="6" t="s">
        <v>23</v>
      </c>
      <c r="I13" s="237"/>
      <c r="J13" s="237"/>
      <c r="K13" s="237"/>
      <c r="L13" s="237"/>
      <c r="M13" s="237"/>
    </row>
    <row r="14" spans="1:13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238">
        <v>6</v>
      </c>
      <c r="G14" s="238"/>
      <c r="H14" s="4">
        <v>7</v>
      </c>
      <c r="I14" s="238">
        <v>8</v>
      </c>
      <c r="J14" s="238"/>
      <c r="K14" s="238">
        <v>9</v>
      </c>
      <c r="L14" s="238"/>
      <c r="M14" s="4">
        <v>10</v>
      </c>
    </row>
    <row r="15" spans="1:13" ht="19.5" customHeight="1">
      <c r="A15" s="25">
        <v>1</v>
      </c>
      <c r="B15" s="283" t="s">
        <v>184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5"/>
    </row>
    <row r="16" spans="1:13" ht="30" customHeight="1">
      <c r="A16" s="231" t="s">
        <v>185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</row>
    <row r="17" spans="1:13" ht="30" customHeight="1">
      <c r="A17" s="231" t="s">
        <v>186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spans="1:13" ht="19.5" customHeight="1">
      <c r="A18" s="286" t="s">
        <v>62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8"/>
    </row>
    <row r="19" spans="1:13" ht="19.5" customHeight="1">
      <c r="A19" s="315" t="s">
        <v>25</v>
      </c>
      <c r="B19" s="296" t="s">
        <v>187</v>
      </c>
      <c r="C19" s="11" t="s">
        <v>64</v>
      </c>
      <c r="D19" s="60">
        <f>H19</f>
        <v>11828.34651</v>
      </c>
      <c r="E19" s="33">
        <v>0</v>
      </c>
      <c r="F19" s="289">
        <v>0</v>
      </c>
      <c r="G19" s="289"/>
      <c r="H19" s="61">
        <f>H25+H31</f>
        <v>11828.34651</v>
      </c>
      <c r="I19" s="289">
        <v>0</v>
      </c>
      <c r="J19" s="289"/>
      <c r="K19" s="290" t="s">
        <v>27</v>
      </c>
      <c r="L19" s="291"/>
      <c r="M19" s="296" t="s">
        <v>51</v>
      </c>
    </row>
    <row r="20" spans="1:13" ht="19.5" customHeight="1">
      <c r="A20" s="316"/>
      <c r="B20" s="281"/>
      <c r="C20" s="6" t="s">
        <v>65</v>
      </c>
      <c r="D20" s="33">
        <f>D26+D32</f>
        <v>12373.545590000002</v>
      </c>
      <c r="E20" s="33">
        <v>0</v>
      </c>
      <c r="F20" s="289">
        <v>0</v>
      </c>
      <c r="G20" s="289"/>
      <c r="H20" s="34">
        <f>D20</f>
        <v>12373.545590000002</v>
      </c>
      <c r="I20" s="289">
        <v>0</v>
      </c>
      <c r="J20" s="289"/>
      <c r="K20" s="292"/>
      <c r="L20" s="293"/>
      <c r="M20" s="281"/>
    </row>
    <row r="21" spans="1:13" ht="19.5" customHeight="1">
      <c r="A21" s="316"/>
      <c r="B21" s="281"/>
      <c r="C21" s="46" t="s">
        <v>66</v>
      </c>
      <c r="D21" s="33">
        <f>D27+D33</f>
        <v>13237.22754</v>
      </c>
      <c r="E21" s="33">
        <v>0</v>
      </c>
      <c r="F21" s="289">
        <v>0</v>
      </c>
      <c r="G21" s="289"/>
      <c r="H21" s="34">
        <f>H33+H27</f>
        <v>13237.22754</v>
      </c>
      <c r="I21" s="289">
        <v>0</v>
      </c>
      <c r="J21" s="289"/>
      <c r="K21" s="292"/>
      <c r="L21" s="293"/>
      <c r="M21" s="281"/>
    </row>
    <row r="22" spans="1:13" ht="19.5" customHeight="1">
      <c r="A22" s="316"/>
      <c r="B22" s="281"/>
      <c r="C22" s="6" t="s">
        <v>140</v>
      </c>
      <c r="D22" s="33">
        <f>D28+D34</f>
        <v>15868</v>
      </c>
      <c r="E22" s="33">
        <v>0</v>
      </c>
      <c r="F22" s="297">
        <v>0</v>
      </c>
      <c r="G22" s="298"/>
      <c r="H22" s="34">
        <f>H28+H34</f>
        <v>15868</v>
      </c>
      <c r="I22" s="297">
        <v>0</v>
      </c>
      <c r="J22" s="298"/>
      <c r="K22" s="292"/>
      <c r="L22" s="293"/>
      <c r="M22" s="281"/>
    </row>
    <row r="23" spans="1:13" ht="19.5" customHeight="1">
      <c r="A23" s="316"/>
      <c r="B23" s="281"/>
      <c r="C23" s="6" t="s">
        <v>152</v>
      </c>
      <c r="D23" s="33">
        <f>H23</f>
        <v>13000</v>
      </c>
      <c r="E23" s="33">
        <v>0</v>
      </c>
      <c r="F23" s="297">
        <v>0</v>
      </c>
      <c r="G23" s="298"/>
      <c r="H23" s="34">
        <f>H29+H35</f>
        <v>13000</v>
      </c>
      <c r="I23" s="297">
        <v>0</v>
      </c>
      <c r="J23" s="298"/>
      <c r="K23" s="292"/>
      <c r="L23" s="293"/>
      <c r="M23" s="281"/>
    </row>
    <row r="24" spans="1:13" ht="19.5" customHeight="1">
      <c r="A24" s="317"/>
      <c r="B24" s="282"/>
      <c r="C24" s="6" t="s">
        <v>153</v>
      </c>
      <c r="D24" s="33">
        <f>H24</f>
        <v>13500</v>
      </c>
      <c r="E24" s="33">
        <v>0</v>
      </c>
      <c r="F24" s="297">
        <v>0</v>
      </c>
      <c r="G24" s="298"/>
      <c r="H24" s="34">
        <f>H30+H36</f>
        <v>13500</v>
      </c>
      <c r="I24" s="297">
        <v>0</v>
      </c>
      <c r="J24" s="298"/>
      <c r="K24" s="294"/>
      <c r="L24" s="295"/>
      <c r="M24" s="281"/>
    </row>
    <row r="25" spans="1:13" ht="19.5" customHeight="1">
      <c r="A25" s="315" t="s">
        <v>58</v>
      </c>
      <c r="B25" s="296" t="s">
        <v>348</v>
      </c>
      <c r="C25" s="11" t="s">
        <v>64</v>
      </c>
      <c r="D25" s="33">
        <f aca="true" t="shared" si="0" ref="D25:D33">H25</f>
        <v>3433.82449</v>
      </c>
      <c r="E25" s="33">
        <v>0</v>
      </c>
      <c r="F25" s="289">
        <v>0</v>
      </c>
      <c r="G25" s="289"/>
      <c r="H25" s="33">
        <v>3433.82449</v>
      </c>
      <c r="I25" s="301">
        <v>0</v>
      </c>
      <c r="J25" s="301"/>
      <c r="K25" s="290" t="s">
        <v>27</v>
      </c>
      <c r="L25" s="291"/>
      <c r="M25" s="281"/>
    </row>
    <row r="26" spans="1:13" ht="19.5" customHeight="1">
      <c r="A26" s="316"/>
      <c r="B26" s="281"/>
      <c r="C26" s="6" t="s">
        <v>65</v>
      </c>
      <c r="D26" s="33">
        <f t="shared" si="0"/>
        <v>4099.21</v>
      </c>
      <c r="E26" s="33">
        <v>0</v>
      </c>
      <c r="F26" s="289">
        <v>0</v>
      </c>
      <c r="G26" s="289"/>
      <c r="H26" s="33">
        <v>4099.21</v>
      </c>
      <c r="I26" s="301">
        <v>0</v>
      </c>
      <c r="J26" s="301"/>
      <c r="K26" s="292"/>
      <c r="L26" s="293"/>
      <c r="M26" s="281"/>
    </row>
    <row r="27" spans="1:13" ht="19.5" customHeight="1">
      <c r="A27" s="316"/>
      <c r="B27" s="281"/>
      <c r="C27" s="46" t="s">
        <v>66</v>
      </c>
      <c r="D27" s="33">
        <f t="shared" si="0"/>
        <v>4964.96754</v>
      </c>
      <c r="E27" s="33">
        <v>0</v>
      </c>
      <c r="F27" s="289">
        <v>0</v>
      </c>
      <c r="G27" s="289"/>
      <c r="H27" s="33">
        <f>4362.23754+602.73</f>
        <v>4964.96754</v>
      </c>
      <c r="I27" s="289">
        <v>0</v>
      </c>
      <c r="J27" s="289"/>
      <c r="K27" s="292"/>
      <c r="L27" s="293"/>
      <c r="M27" s="281"/>
    </row>
    <row r="28" spans="1:13" ht="19.5" customHeight="1">
      <c r="A28" s="316"/>
      <c r="B28" s="281"/>
      <c r="C28" s="6" t="s">
        <v>140</v>
      </c>
      <c r="D28" s="33">
        <f t="shared" si="0"/>
        <v>4300</v>
      </c>
      <c r="E28" s="33">
        <v>0</v>
      </c>
      <c r="F28" s="297">
        <v>0</v>
      </c>
      <c r="G28" s="298"/>
      <c r="H28" s="33">
        <v>4300</v>
      </c>
      <c r="I28" s="299">
        <v>0</v>
      </c>
      <c r="J28" s="300"/>
      <c r="K28" s="292"/>
      <c r="L28" s="293"/>
      <c r="M28" s="281"/>
    </row>
    <row r="29" spans="1:13" ht="19.5" customHeight="1">
      <c r="A29" s="316"/>
      <c r="B29" s="281"/>
      <c r="C29" s="6" t="s">
        <v>152</v>
      </c>
      <c r="D29" s="33">
        <f>H29</f>
        <v>4300</v>
      </c>
      <c r="E29" s="33">
        <v>0</v>
      </c>
      <c r="F29" s="297">
        <v>0</v>
      </c>
      <c r="G29" s="298"/>
      <c r="H29" s="33">
        <v>4300</v>
      </c>
      <c r="I29" s="299">
        <v>0</v>
      </c>
      <c r="J29" s="300"/>
      <c r="K29" s="292"/>
      <c r="L29" s="293"/>
      <c r="M29" s="281"/>
    </row>
    <row r="30" spans="1:13" ht="19.5" customHeight="1">
      <c r="A30" s="317"/>
      <c r="B30" s="282"/>
      <c r="C30" s="6" t="s">
        <v>153</v>
      </c>
      <c r="D30" s="33">
        <f>H30</f>
        <v>4300</v>
      </c>
      <c r="E30" s="33">
        <v>0</v>
      </c>
      <c r="F30" s="297">
        <v>0</v>
      </c>
      <c r="G30" s="298"/>
      <c r="H30" s="33">
        <v>4300</v>
      </c>
      <c r="I30" s="299">
        <v>0</v>
      </c>
      <c r="J30" s="300"/>
      <c r="K30" s="294"/>
      <c r="L30" s="295"/>
      <c r="M30" s="281"/>
    </row>
    <row r="31" spans="1:13" ht="19.5" customHeight="1">
      <c r="A31" s="315" t="s">
        <v>61</v>
      </c>
      <c r="B31" s="296" t="s">
        <v>238</v>
      </c>
      <c r="C31" s="11" t="s">
        <v>64</v>
      </c>
      <c r="D31" s="33">
        <f t="shared" si="0"/>
        <v>8394.52202</v>
      </c>
      <c r="E31" s="33">
        <v>0</v>
      </c>
      <c r="F31" s="289">
        <v>0</v>
      </c>
      <c r="G31" s="289"/>
      <c r="H31" s="33">
        <v>8394.52202</v>
      </c>
      <c r="I31" s="301">
        <v>0</v>
      </c>
      <c r="J31" s="301"/>
      <c r="K31" s="290" t="s">
        <v>27</v>
      </c>
      <c r="L31" s="291"/>
      <c r="M31" s="281" t="s">
        <v>51</v>
      </c>
    </row>
    <row r="32" spans="1:13" ht="19.5" customHeight="1">
      <c r="A32" s="316"/>
      <c r="B32" s="281"/>
      <c r="C32" s="6" t="s">
        <v>65</v>
      </c>
      <c r="D32" s="33">
        <f t="shared" si="0"/>
        <v>8274.33559</v>
      </c>
      <c r="E32" s="33">
        <v>0</v>
      </c>
      <c r="F32" s="289">
        <v>0</v>
      </c>
      <c r="G32" s="289"/>
      <c r="H32" s="33">
        <v>8274.33559</v>
      </c>
      <c r="I32" s="301">
        <v>0</v>
      </c>
      <c r="J32" s="301"/>
      <c r="K32" s="292"/>
      <c r="L32" s="293"/>
      <c r="M32" s="281"/>
    </row>
    <row r="33" spans="1:13" ht="19.5" customHeight="1">
      <c r="A33" s="316"/>
      <c r="B33" s="281"/>
      <c r="C33" s="46" t="s">
        <v>66</v>
      </c>
      <c r="D33" s="33">
        <f t="shared" si="0"/>
        <v>8272.26</v>
      </c>
      <c r="E33" s="33">
        <v>0</v>
      </c>
      <c r="F33" s="289">
        <v>0</v>
      </c>
      <c r="G33" s="289"/>
      <c r="H33" s="33">
        <v>8272.26</v>
      </c>
      <c r="I33" s="289">
        <v>0</v>
      </c>
      <c r="J33" s="289"/>
      <c r="K33" s="292"/>
      <c r="L33" s="293"/>
      <c r="M33" s="281"/>
    </row>
    <row r="34" spans="1:13" ht="19.5" customHeight="1">
      <c r="A34" s="316"/>
      <c r="B34" s="281"/>
      <c r="C34" s="6" t="s">
        <v>140</v>
      </c>
      <c r="D34" s="33">
        <f aca="true" t="shared" si="1" ref="D34:D41">H34</f>
        <v>11568</v>
      </c>
      <c r="E34" s="33">
        <v>0</v>
      </c>
      <c r="F34" s="297">
        <v>0</v>
      </c>
      <c r="G34" s="298"/>
      <c r="H34" s="33">
        <v>11568</v>
      </c>
      <c r="I34" s="299">
        <v>0</v>
      </c>
      <c r="J34" s="300"/>
      <c r="K34" s="292"/>
      <c r="L34" s="293"/>
      <c r="M34" s="281"/>
    </row>
    <row r="35" spans="1:13" ht="19.5" customHeight="1">
      <c r="A35" s="316"/>
      <c r="B35" s="281"/>
      <c r="C35" s="6" t="s">
        <v>152</v>
      </c>
      <c r="D35" s="33">
        <f t="shared" si="1"/>
        <v>8700</v>
      </c>
      <c r="E35" s="33">
        <v>0</v>
      </c>
      <c r="F35" s="297">
        <v>0</v>
      </c>
      <c r="G35" s="298"/>
      <c r="H35" s="33">
        <v>8700</v>
      </c>
      <c r="I35" s="299">
        <v>0</v>
      </c>
      <c r="J35" s="300"/>
      <c r="K35" s="292"/>
      <c r="L35" s="293"/>
      <c r="M35" s="281"/>
    </row>
    <row r="36" spans="1:13" ht="19.5" customHeight="1">
      <c r="A36" s="317"/>
      <c r="B36" s="282"/>
      <c r="C36" s="6" t="s">
        <v>153</v>
      </c>
      <c r="D36" s="33">
        <f t="shared" si="1"/>
        <v>9200</v>
      </c>
      <c r="E36" s="33">
        <v>0</v>
      </c>
      <c r="F36" s="297">
        <v>0</v>
      </c>
      <c r="G36" s="298"/>
      <c r="H36" s="33">
        <v>9200</v>
      </c>
      <c r="I36" s="299">
        <v>0</v>
      </c>
      <c r="J36" s="300"/>
      <c r="K36" s="294"/>
      <c r="L36" s="295"/>
      <c r="M36" s="281"/>
    </row>
    <row r="37" spans="1:13" ht="93" customHeight="1">
      <c r="A37" s="117" t="s">
        <v>28</v>
      </c>
      <c r="B37" s="44" t="s">
        <v>188</v>
      </c>
      <c r="C37" s="11" t="s">
        <v>64</v>
      </c>
      <c r="D37" s="33">
        <f t="shared" si="1"/>
        <v>2102.86698</v>
      </c>
      <c r="E37" s="33">
        <v>0</v>
      </c>
      <c r="F37" s="289">
        <v>0</v>
      </c>
      <c r="G37" s="289"/>
      <c r="H37" s="35">
        <v>2102.86698</v>
      </c>
      <c r="I37" s="289">
        <v>0</v>
      </c>
      <c r="J37" s="289"/>
      <c r="K37" s="318" t="s">
        <v>27</v>
      </c>
      <c r="L37" s="319"/>
      <c r="M37" s="281"/>
    </row>
    <row r="38" spans="1:13" ht="80.25" customHeight="1">
      <c r="A38" s="117" t="s">
        <v>30</v>
      </c>
      <c r="B38" s="44" t="s">
        <v>189</v>
      </c>
      <c r="C38" s="11" t="s">
        <v>64</v>
      </c>
      <c r="D38" s="33">
        <f t="shared" si="1"/>
        <v>36.62019</v>
      </c>
      <c r="E38" s="33">
        <v>0</v>
      </c>
      <c r="F38" s="289">
        <v>0</v>
      </c>
      <c r="G38" s="289"/>
      <c r="H38" s="33">
        <v>36.62019</v>
      </c>
      <c r="I38" s="301">
        <v>0</v>
      </c>
      <c r="J38" s="301"/>
      <c r="K38" s="320" t="s">
        <v>27</v>
      </c>
      <c r="L38" s="321"/>
      <c r="M38" s="282"/>
    </row>
    <row r="39" spans="1:13" ht="19.5" customHeight="1">
      <c r="A39" s="223"/>
      <c r="B39" s="222" t="s">
        <v>24</v>
      </c>
      <c r="C39" s="23" t="s">
        <v>64</v>
      </c>
      <c r="D39" s="36">
        <f t="shared" si="1"/>
        <v>13967.833679999998</v>
      </c>
      <c r="E39" s="35">
        <v>0</v>
      </c>
      <c r="F39" s="302">
        <v>0</v>
      </c>
      <c r="G39" s="302"/>
      <c r="H39" s="36">
        <f>H19+H37+H38</f>
        <v>13967.833679999998</v>
      </c>
      <c r="I39" s="289">
        <v>0</v>
      </c>
      <c r="J39" s="289"/>
      <c r="K39" s="305" t="s">
        <v>27</v>
      </c>
      <c r="L39" s="306"/>
      <c r="M39" s="254"/>
    </row>
    <row r="40" spans="1:13" ht="19.5" customHeight="1">
      <c r="A40" s="223"/>
      <c r="B40" s="222"/>
      <c r="C40" s="20" t="s">
        <v>65</v>
      </c>
      <c r="D40" s="36">
        <f t="shared" si="1"/>
        <v>12373.545590000002</v>
      </c>
      <c r="E40" s="36">
        <v>0</v>
      </c>
      <c r="F40" s="311">
        <v>0</v>
      </c>
      <c r="G40" s="311"/>
      <c r="H40" s="36">
        <f>H20</f>
        <v>12373.545590000002</v>
      </c>
      <c r="I40" s="312">
        <v>0</v>
      </c>
      <c r="J40" s="312"/>
      <c r="K40" s="307"/>
      <c r="L40" s="308"/>
      <c r="M40" s="254"/>
    </row>
    <row r="41" spans="1:13" ht="19.5" customHeight="1">
      <c r="A41" s="223"/>
      <c r="B41" s="222"/>
      <c r="C41" s="23" t="s">
        <v>66</v>
      </c>
      <c r="D41" s="120">
        <f t="shared" si="1"/>
        <v>13237.22754</v>
      </c>
      <c r="E41" s="120">
        <v>0</v>
      </c>
      <c r="F41" s="313">
        <v>0</v>
      </c>
      <c r="G41" s="313"/>
      <c r="H41" s="120">
        <f>H21</f>
        <v>13237.22754</v>
      </c>
      <c r="I41" s="313">
        <v>0</v>
      </c>
      <c r="J41" s="313"/>
      <c r="K41" s="307"/>
      <c r="L41" s="308"/>
      <c r="M41" s="254"/>
    </row>
    <row r="42" spans="1:13" ht="19.5" customHeight="1">
      <c r="A42" s="223"/>
      <c r="B42" s="222"/>
      <c r="C42" s="23" t="s">
        <v>140</v>
      </c>
      <c r="D42" s="36">
        <f>D22</f>
        <v>15868</v>
      </c>
      <c r="E42" s="36">
        <v>0</v>
      </c>
      <c r="F42" s="311">
        <v>0</v>
      </c>
      <c r="G42" s="311"/>
      <c r="H42" s="36">
        <f>H22</f>
        <v>15868</v>
      </c>
      <c r="I42" s="311">
        <v>0</v>
      </c>
      <c r="J42" s="311"/>
      <c r="K42" s="307"/>
      <c r="L42" s="308"/>
      <c r="M42" s="254"/>
    </row>
    <row r="43" spans="1:13" ht="19.5" customHeight="1">
      <c r="A43" s="223"/>
      <c r="B43" s="222"/>
      <c r="C43" s="23" t="s">
        <v>152</v>
      </c>
      <c r="D43" s="36">
        <f>D23</f>
        <v>13000</v>
      </c>
      <c r="E43" s="36">
        <v>0</v>
      </c>
      <c r="F43" s="303">
        <v>0</v>
      </c>
      <c r="G43" s="304"/>
      <c r="H43" s="36">
        <f>H23</f>
        <v>13000</v>
      </c>
      <c r="I43" s="303">
        <v>0</v>
      </c>
      <c r="J43" s="304"/>
      <c r="K43" s="307"/>
      <c r="L43" s="308"/>
      <c r="M43" s="254"/>
    </row>
    <row r="44" spans="1:13" ht="19.5" customHeight="1">
      <c r="A44" s="223"/>
      <c r="B44" s="222"/>
      <c r="C44" s="23" t="s">
        <v>153</v>
      </c>
      <c r="D44" s="36">
        <f>D24</f>
        <v>13500</v>
      </c>
      <c r="E44" s="36">
        <v>0</v>
      </c>
      <c r="F44" s="303">
        <v>0</v>
      </c>
      <c r="G44" s="304"/>
      <c r="H44" s="36">
        <f>H24</f>
        <v>13500</v>
      </c>
      <c r="I44" s="303">
        <v>0</v>
      </c>
      <c r="J44" s="304"/>
      <c r="K44" s="307"/>
      <c r="L44" s="308"/>
      <c r="M44" s="254"/>
    </row>
    <row r="45" spans="1:13" ht="19.5" customHeight="1">
      <c r="A45" s="223"/>
      <c r="B45" s="222"/>
      <c r="C45" s="27" t="s">
        <v>420</v>
      </c>
      <c r="D45" s="38">
        <f>D39+D40+D41+D42+D43+D44</f>
        <v>81946.60681</v>
      </c>
      <c r="E45" s="38">
        <v>0</v>
      </c>
      <c r="F45" s="314">
        <v>0</v>
      </c>
      <c r="G45" s="314"/>
      <c r="H45" s="38">
        <f>H39+H40+H41+H42+H43+H44</f>
        <v>81946.60681</v>
      </c>
      <c r="I45" s="314">
        <v>0</v>
      </c>
      <c r="J45" s="314"/>
      <c r="K45" s="309"/>
      <c r="L45" s="310"/>
      <c r="M45" s="254"/>
    </row>
  </sheetData>
  <mergeCells count="99">
    <mergeCell ref="A1:M1"/>
    <mergeCell ref="I3:M3"/>
    <mergeCell ref="K31:L36"/>
    <mergeCell ref="A19:A24"/>
    <mergeCell ref="B19:B24"/>
    <mergeCell ref="F24:G24"/>
    <mergeCell ref="I24:J24"/>
    <mergeCell ref="I21:J21"/>
    <mergeCell ref="F22:G22"/>
    <mergeCell ref="B25:B30"/>
    <mergeCell ref="K37:L37"/>
    <mergeCell ref="K38:L38"/>
    <mergeCell ref="K25:L30"/>
    <mergeCell ref="F35:G35"/>
    <mergeCell ref="I35:J35"/>
    <mergeCell ref="F32:G32"/>
    <mergeCell ref="I32:J32"/>
    <mergeCell ref="F37:G37"/>
    <mergeCell ref="I37:J37"/>
    <mergeCell ref="F38:G38"/>
    <mergeCell ref="A25:A30"/>
    <mergeCell ref="F36:G36"/>
    <mergeCell ref="I36:J36"/>
    <mergeCell ref="B31:B36"/>
    <mergeCell ref="A31:A36"/>
    <mergeCell ref="F33:G33"/>
    <mergeCell ref="I33:J33"/>
    <mergeCell ref="F34:G34"/>
    <mergeCell ref="I34:J34"/>
    <mergeCell ref="I29:J29"/>
    <mergeCell ref="K39:L45"/>
    <mergeCell ref="M39:M45"/>
    <mergeCell ref="F40:G40"/>
    <mergeCell ref="I40:J40"/>
    <mergeCell ref="F41:G41"/>
    <mergeCell ref="I41:J41"/>
    <mergeCell ref="F42:G42"/>
    <mergeCell ref="I42:J42"/>
    <mergeCell ref="F45:G45"/>
    <mergeCell ref="I45:J45"/>
    <mergeCell ref="A39:A45"/>
    <mergeCell ref="B39:B45"/>
    <mergeCell ref="F39:G39"/>
    <mergeCell ref="I39:J39"/>
    <mergeCell ref="I43:J43"/>
    <mergeCell ref="F43:G43"/>
    <mergeCell ref="F44:G44"/>
    <mergeCell ref="I44:J44"/>
    <mergeCell ref="I38:J38"/>
    <mergeCell ref="F31:G31"/>
    <mergeCell ref="I31:J31"/>
    <mergeCell ref="I22:J22"/>
    <mergeCell ref="F25:G25"/>
    <mergeCell ref="I25:J25"/>
    <mergeCell ref="I23:J23"/>
    <mergeCell ref="F23:G23"/>
    <mergeCell ref="F30:G30"/>
    <mergeCell ref="I30:J30"/>
    <mergeCell ref="I28:J28"/>
    <mergeCell ref="F21:G21"/>
    <mergeCell ref="F29:G29"/>
    <mergeCell ref="F26:G26"/>
    <mergeCell ref="I26:J26"/>
    <mergeCell ref="F27:G27"/>
    <mergeCell ref="I27:J27"/>
    <mergeCell ref="A16:M16"/>
    <mergeCell ref="A17:M17"/>
    <mergeCell ref="A18:M18"/>
    <mergeCell ref="F19:G19"/>
    <mergeCell ref="I19:J19"/>
    <mergeCell ref="K19:L24"/>
    <mergeCell ref="F20:G20"/>
    <mergeCell ref="I20:J20"/>
    <mergeCell ref="M19:M30"/>
    <mergeCell ref="F28:G28"/>
    <mergeCell ref="F14:G14"/>
    <mergeCell ref="I14:J14"/>
    <mergeCell ref="K14:L14"/>
    <mergeCell ref="B15:M15"/>
    <mergeCell ref="I11:J13"/>
    <mergeCell ref="K11:L13"/>
    <mergeCell ref="M11:M13"/>
    <mergeCell ref="E12:E13"/>
    <mergeCell ref="F12:H12"/>
    <mergeCell ref="F13:G13"/>
    <mergeCell ref="B11:B13"/>
    <mergeCell ref="C11:C13"/>
    <mergeCell ref="D11:D13"/>
    <mergeCell ref="E11:H11"/>
    <mergeCell ref="E2:M2"/>
    <mergeCell ref="M31:M38"/>
    <mergeCell ref="A4:M4"/>
    <mergeCell ref="I8:M8"/>
    <mergeCell ref="A9:M9"/>
    <mergeCell ref="A5:M5"/>
    <mergeCell ref="A6:M6"/>
    <mergeCell ref="A7:M7"/>
    <mergeCell ref="A10:M10"/>
    <mergeCell ref="A11:A1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9" r:id="rId1"/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60" workbookViewId="0" topLeftCell="A1">
      <selection activeCell="I10" sqref="I10:I12"/>
    </sheetView>
  </sheetViews>
  <sheetFormatPr defaultColWidth="9.140625" defaultRowHeight="12.75"/>
  <cols>
    <col min="1" max="1" width="6.7109375" style="0" customWidth="1"/>
    <col min="2" max="2" width="16.28125" style="152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26.57421875" style="0" customWidth="1"/>
  </cols>
  <sheetData>
    <row r="1" spans="1:11" ht="21.75" customHeight="1">
      <c r="A1" s="322" t="s">
        <v>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7.25" customHeight="1">
      <c r="A2" s="252" t="s">
        <v>387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7.25" customHeight="1">
      <c r="A3" s="323" t="s">
        <v>478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5" ht="15" customHeight="1">
      <c r="A4" s="1"/>
      <c r="B4" s="146"/>
      <c r="C4" s="1"/>
      <c r="D4" s="1"/>
      <c r="E4" s="48"/>
      <c r="F4" s="48"/>
      <c r="G4" s="48"/>
      <c r="H4" s="48"/>
      <c r="I4" s="252" t="s">
        <v>466</v>
      </c>
      <c r="J4" s="252"/>
      <c r="K4" s="252"/>
      <c r="L4" s="31"/>
      <c r="M4" s="31"/>
      <c r="N4" s="31"/>
      <c r="O4" s="31"/>
    </row>
    <row r="5" spans="1:15" ht="30.75" customHeight="1">
      <c r="A5" s="1"/>
      <c r="B5" s="146"/>
      <c r="C5" s="1"/>
      <c r="D5" s="1"/>
      <c r="E5" s="1"/>
      <c r="F5" s="31"/>
      <c r="G5" s="31"/>
      <c r="H5" s="31"/>
      <c r="I5" s="324" t="s">
        <v>467</v>
      </c>
      <c r="J5" s="324"/>
      <c r="K5" s="324"/>
      <c r="L5" s="31"/>
      <c r="M5" s="31"/>
      <c r="N5" s="31"/>
      <c r="O5" s="31"/>
    </row>
    <row r="6" spans="1:15" ht="15">
      <c r="A6" s="1"/>
      <c r="B6" s="146"/>
      <c r="C6" s="1"/>
      <c r="D6" s="1"/>
      <c r="E6" s="1"/>
      <c r="F6" s="1"/>
      <c r="G6" s="1"/>
      <c r="H6" s="48"/>
      <c r="I6" s="48"/>
      <c r="J6" s="48"/>
      <c r="K6" s="48"/>
      <c r="L6" s="31"/>
      <c r="M6" s="31"/>
      <c r="N6" s="31"/>
      <c r="O6" s="31"/>
    </row>
    <row r="7" spans="1:11" ht="27" customHeight="1">
      <c r="A7" s="325" t="s">
        <v>461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8" spans="1:11" ht="14.25" customHeight="1">
      <c r="A8" s="326" t="s">
        <v>20</v>
      </c>
      <c r="B8" s="329" t="s">
        <v>430</v>
      </c>
      <c r="C8" s="247" t="s">
        <v>431</v>
      </c>
      <c r="D8" s="247" t="s">
        <v>34</v>
      </c>
      <c r="E8" s="246" t="s">
        <v>21</v>
      </c>
      <c r="F8" s="246"/>
      <c r="G8" s="246"/>
      <c r="H8" s="246"/>
      <c r="I8" s="246"/>
      <c r="J8" s="247" t="s">
        <v>35</v>
      </c>
      <c r="K8" s="332" t="s">
        <v>432</v>
      </c>
    </row>
    <row r="9" spans="1:11" ht="12.75" customHeight="1">
      <c r="A9" s="327"/>
      <c r="B9" s="330"/>
      <c r="C9" s="248"/>
      <c r="D9" s="248"/>
      <c r="E9" s="247" t="s">
        <v>22</v>
      </c>
      <c r="F9" s="335" t="s">
        <v>433</v>
      </c>
      <c r="G9" s="336"/>
      <c r="H9" s="336"/>
      <c r="I9" s="337"/>
      <c r="J9" s="248"/>
      <c r="K9" s="333"/>
    </row>
    <row r="10" spans="1:11" ht="27.75" customHeight="1">
      <c r="A10" s="327"/>
      <c r="B10" s="330"/>
      <c r="C10" s="248"/>
      <c r="D10" s="248"/>
      <c r="E10" s="248"/>
      <c r="F10" s="250" t="s">
        <v>434</v>
      </c>
      <c r="G10" s="250"/>
      <c r="H10" s="250"/>
      <c r="I10" s="247" t="s">
        <v>23</v>
      </c>
      <c r="J10" s="248"/>
      <c r="K10" s="333"/>
    </row>
    <row r="11" spans="1:11" ht="27.75" customHeight="1">
      <c r="A11" s="327"/>
      <c r="B11" s="330"/>
      <c r="C11" s="248"/>
      <c r="D11" s="248"/>
      <c r="E11" s="248"/>
      <c r="F11" s="247" t="s">
        <v>151</v>
      </c>
      <c r="G11" s="338" t="s">
        <v>148</v>
      </c>
      <c r="H11" s="339"/>
      <c r="I11" s="248"/>
      <c r="J11" s="248"/>
      <c r="K11" s="333"/>
    </row>
    <row r="12" spans="1:11" ht="43.5" customHeight="1">
      <c r="A12" s="328"/>
      <c r="B12" s="331"/>
      <c r="C12" s="249"/>
      <c r="D12" s="249"/>
      <c r="E12" s="249"/>
      <c r="F12" s="249"/>
      <c r="G12" s="125" t="s">
        <v>149</v>
      </c>
      <c r="H12" s="125" t="s">
        <v>150</v>
      </c>
      <c r="I12" s="249"/>
      <c r="J12" s="249"/>
      <c r="K12" s="334"/>
    </row>
    <row r="13" spans="1:11" ht="12.75">
      <c r="A13" s="132">
        <v>1</v>
      </c>
      <c r="B13" s="147">
        <v>2</v>
      </c>
      <c r="C13" s="132">
        <v>3</v>
      </c>
      <c r="D13" s="132">
        <v>4</v>
      </c>
      <c r="E13" s="132">
        <v>5</v>
      </c>
      <c r="F13" s="132"/>
      <c r="G13" s="132"/>
      <c r="H13" s="132">
        <v>6</v>
      </c>
      <c r="I13" s="132">
        <v>7</v>
      </c>
      <c r="J13" s="132">
        <v>8</v>
      </c>
      <c r="K13" s="132">
        <v>9</v>
      </c>
    </row>
    <row r="14" spans="1:12" ht="64.5" customHeight="1">
      <c r="A14" s="240"/>
      <c r="B14" s="148" t="s">
        <v>448</v>
      </c>
      <c r="C14" s="137" t="s">
        <v>462</v>
      </c>
      <c r="D14" s="39"/>
      <c r="E14" s="35"/>
      <c r="F14" s="35"/>
      <c r="G14" s="35"/>
      <c r="H14" s="35"/>
      <c r="I14" s="39"/>
      <c r="J14" s="35"/>
      <c r="K14" s="149" t="s">
        <v>463</v>
      </c>
      <c r="L14" s="1"/>
    </row>
    <row r="15" spans="1:12" ht="26.25" customHeight="1">
      <c r="A15" s="240"/>
      <c r="B15" s="144" t="s">
        <v>24</v>
      </c>
      <c r="C15" s="133" t="s">
        <v>464</v>
      </c>
      <c r="D15" s="40">
        <f>D16+D17+D18+D19+D20+D21+D22</f>
        <v>29744.66197</v>
      </c>
      <c r="E15" s="40">
        <f>E16+E17+E18+E19+E20</f>
        <v>0</v>
      </c>
      <c r="F15" s="40">
        <f>F16+F17+F18+F19+F20</f>
        <v>20991.129859999997</v>
      </c>
      <c r="G15" s="40">
        <f>G16+G17+G18+G19+G20</f>
        <v>19975.63828</v>
      </c>
      <c r="H15" s="40">
        <f>H16+H17+H18+H19+H20</f>
        <v>1015.49158</v>
      </c>
      <c r="I15" s="40">
        <f>I16+I17+I18+I19+I20</f>
        <v>8589.039859999999</v>
      </c>
      <c r="J15" s="36">
        <f>J16</f>
        <v>164.49225</v>
      </c>
      <c r="K15" s="3"/>
      <c r="L15" s="1"/>
    </row>
    <row r="16" spans="1:12" ht="19.5" customHeight="1">
      <c r="A16" s="240"/>
      <c r="B16" s="243" t="s">
        <v>465</v>
      </c>
      <c r="C16" s="150" t="s">
        <v>65</v>
      </c>
      <c r="D16" s="39">
        <f>F16+I16+J16</f>
        <v>4949.12503</v>
      </c>
      <c r="E16" s="35">
        <v>0</v>
      </c>
      <c r="F16" s="35">
        <f>G16+H16</f>
        <v>2969.08507</v>
      </c>
      <c r="G16" s="35">
        <v>2642.48571</v>
      </c>
      <c r="H16" s="35">
        <v>326.59936</v>
      </c>
      <c r="I16" s="39">
        <v>1815.54771</v>
      </c>
      <c r="J16" s="35">
        <v>164.49225</v>
      </c>
      <c r="K16" s="3"/>
      <c r="L16" s="1"/>
    </row>
    <row r="17" spans="1:12" ht="19.5" customHeight="1">
      <c r="A17" s="240"/>
      <c r="B17" s="243"/>
      <c r="C17" s="150" t="s">
        <v>66</v>
      </c>
      <c r="D17" s="91">
        <f>F17+I17</f>
        <v>9300.90494</v>
      </c>
      <c r="E17" s="84">
        <v>0</v>
      </c>
      <c r="F17" s="84">
        <f>G17+H17</f>
        <v>3647.54479</v>
      </c>
      <c r="G17" s="84">
        <v>3574.59389</v>
      </c>
      <c r="H17" s="84">
        <v>72.9509</v>
      </c>
      <c r="I17" s="91">
        <v>5653.36015</v>
      </c>
      <c r="J17" s="84">
        <v>0</v>
      </c>
      <c r="K17" s="3"/>
      <c r="L17" s="1"/>
    </row>
    <row r="18" spans="1:12" ht="19.5" customHeight="1">
      <c r="A18" s="240"/>
      <c r="B18" s="243"/>
      <c r="C18" s="150" t="s">
        <v>140</v>
      </c>
      <c r="D18" s="39">
        <f>F18+I18</f>
        <v>5433.016</v>
      </c>
      <c r="E18" s="35">
        <v>0</v>
      </c>
      <c r="F18" s="35">
        <f>G18+H18</f>
        <v>4949.4</v>
      </c>
      <c r="G18" s="35">
        <v>4522.02225</v>
      </c>
      <c r="H18" s="35">
        <v>427.37775</v>
      </c>
      <c r="I18" s="39">
        <v>483.616</v>
      </c>
      <c r="J18" s="35">
        <v>0</v>
      </c>
      <c r="K18" s="3"/>
      <c r="L18" s="1"/>
    </row>
    <row r="19" spans="1:11" ht="19.5" customHeight="1">
      <c r="A19" s="240"/>
      <c r="B19" s="243"/>
      <c r="C19" s="150" t="s">
        <v>152</v>
      </c>
      <c r="D19" s="35">
        <f>F19+I19</f>
        <v>5097.916</v>
      </c>
      <c r="E19" s="35">
        <v>0</v>
      </c>
      <c r="F19" s="35">
        <f>G19+H19</f>
        <v>4614.3</v>
      </c>
      <c r="G19" s="35">
        <v>4521.95243</v>
      </c>
      <c r="H19" s="35">
        <v>92.34757</v>
      </c>
      <c r="I19" s="35">
        <v>483.616</v>
      </c>
      <c r="J19" s="35">
        <v>0</v>
      </c>
      <c r="K19" s="14"/>
    </row>
    <row r="20" spans="1:11" ht="19.5" customHeight="1">
      <c r="A20" s="240"/>
      <c r="B20" s="243"/>
      <c r="C20" s="151" t="s">
        <v>153</v>
      </c>
      <c r="D20" s="35">
        <f>F20+I20</f>
        <v>4963.7</v>
      </c>
      <c r="E20" s="35">
        <v>0</v>
      </c>
      <c r="F20" s="35">
        <f>G20+H20</f>
        <v>4810.8</v>
      </c>
      <c r="G20" s="35">
        <v>4714.584</v>
      </c>
      <c r="H20" s="35">
        <v>96.216</v>
      </c>
      <c r="I20" s="35">
        <v>152.9</v>
      </c>
      <c r="J20" s="35">
        <v>0</v>
      </c>
      <c r="K20" s="14"/>
    </row>
    <row r="21" spans="1:11" ht="21" customHeight="1">
      <c r="A21" s="240"/>
      <c r="B21" s="243"/>
      <c r="C21" s="150" t="s">
        <v>438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4"/>
    </row>
    <row r="22" spans="1:11" ht="21" customHeight="1">
      <c r="A22" s="240"/>
      <c r="B22" s="243"/>
      <c r="C22" s="151" t="s">
        <v>15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4"/>
    </row>
  </sheetData>
  <mergeCells count="21">
    <mergeCell ref="B16:B22"/>
    <mergeCell ref="A14:A22"/>
    <mergeCell ref="F9:I9"/>
    <mergeCell ref="F10:H10"/>
    <mergeCell ref="I10:I12"/>
    <mergeCell ref="F11:F12"/>
    <mergeCell ref="G11:H11"/>
    <mergeCell ref="I5:K5"/>
    <mergeCell ref="A7:K7"/>
    <mergeCell ref="A8:A12"/>
    <mergeCell ref="B8:B12"/>
    <mergeCell ref="C8:C12"/>
    <mergeCell ref="D8:D12"/>
    <mergeCell ref="E8:I8"/>
    <mergeCell ref="J8:J12"/>
    <mergeCell ref="K8:K12"/>
    <mergeCell ref="E9:E12"/>
    <mergeCell ref="A1:K1"/>
    <mergeCell ref="A2:K2"/>
    <mergeCell ref="A3:K3"/>
    <mergeCell ref="I4:K4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0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7.00390625" style="0" customWidth="1"/>
    <col min="2" max="2" width="28.421875" style="73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5.7109375" style="0" customWidth="1"/>
    <col min="12" max="12" width="27.00390625" style="0" customWidth="1"/>
    <col min="13" max="13" width="17.421875" style="0" customWidth="1"/>
    <col min="14" max="14" width="19.28125" style="0" customWidth="1"/>
    <col min="15" max="15" width="15.57421875" style="0" customWidth="1"/>
    <col min="17" max="17" width="16.28125" style="0" customWidth="1"/>
  </cols>
  <sheetData>
    <row r="1" spans="1:12" ht="15">
      <c r="A1" s="324" t="s">
        <v>460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">
      <c r="A2" s="252" t="s">
        <v>387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2.75">
      <c r="A3" s="367" t="s">
        <v>478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21" customHeight="1">
      <c r="A4" s="10"/>
      <c r="B4" s="72"/>
      <c r="C4" s="10"/>
      <c r="D4" s="10"/>
      <c r="E4" s="10"/>
      <c r="F4" s="10"/>
      <c r="G4" s="10"/>
      <c r="H4" s="10"/>
      <c r="I4" s="324" t="s">
        <v>425</v>
      </c>
      <c r="J4" s="324"/>
      <c r="K4" s="324"/>
      <c r="L4" s="324"/>
    </row>
    <row r="5" spans="1:12" ht="20.25" customHeight="1">
      <c r="A5" s="10"/>
      <c r="B5" s="72"/>
      <c r="C5" s="10"/>
      <c r="D5" s="10"/>
      <c r="E5" s="10"/>
      <c r="F5" s="10"/>
      <c r="G5" s="10"/>
      <c r="H5" s="10"/>
      <c r="I5" s="324" t="s">
        <v>131</v>
      </c>
      <c r="J5" s="324"/>
      <c r="K5" s="324"/>
      <c r="L5" s="324"/>
    </row>
    <row r="6" spans="1:13" ht="20.25" customHeight="1">
      <c r="A6" s="252" t="s">
        <v>416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31"/>
    </row>
    <row r="7" spans="1:13" ht="20.25" customHeight="1">
      <c r="A7" s="252" t="s">
        <v>417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31"/>
    </row>
    <row r="8" spans="1:12" ht="15">
      <c r="A8" s="12" t="s">
        <v>59</v>
      </c>
      <c r="J8" s="252"/>
      <c r="K8" s="252"/>
      <c r="L8" s="252"/>
    </row>
    <row r="9" spans="1:15" ht="32.25" customHeight="1">
      <c r="A9" s="361" t="s">
        <v>136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45"/>
      <c r="N9" s="45"/>
      <c r="O9" s="45"/>
    </row>
    <row r="10" spans="1:12" ht="12.75" customHeight="1">
      <c r="A10" s="247" t="s">
        <v>20</v>
      </c>
      <c r="B10" s="357" t="s">
        <v>55</v>
      </c>
      <c r="C10" s="247" t="s">
        <v>33</v>
      </c>
      <c r="D10" s="247" t="s">
        <v>56</v>
      </c>
      <c r="E10" s="243" t="s">
        <v>21</v>
      </c>
      <c r="F10" s="243"/>
      <c r="G10" s="243"/>
      <c r="H10" s="243"/>
      <c r="I10" s="243"/>
      <c r="J10" s="247" t="s">
        <v>35</v>
      </c>
      <c r="K10" s="247" t="s">
        <v>57</v>
      </c>
      <c r="L10" s="278" t="s">
        <v>48</v>
      </c>
    </row>
    <row r="11" spans="1:12" ht="26.25" customHeight="1">
      <c r="A11" s="248"/>
      <c r="B11" s="358"/>
      <c r="C11" s="248"/>
      <c r="D11" s="248"/>
      <c r="E11" s="247" t="s">
        <v>22</v>
      </c>
      <c r="F11" s="275" t="s">
        <v>38</v>
      </c>
      <c r="G11" s="276"/>
      <c r="H11" s="276"/>
      <c r="I11" s="277"/>
      <c r="J11" s="248"/>
      <c r="K11" s="248"/>
      <c r="L11" s="279"/>
    </row>
    <row r="12" spans="1:12" ht="39" customHeight="1">
      <c r="A12" s="248"/>
      <c r="B12" s="358"/>
      <c r="C12" s="248"/>
      <c r="D12" s="248"/>
      <c r="E12" s="248"/>
      <c r="F12" s="275" t="s">
        <v>39</v>
      </c>
      <c r="G12" s="276"/>
      <c r="H12" s="277"/>
      <c r="I12" s="247" t="s">
        <v>23</v>
      </c>
      <c r="J12" s="248"/>
      <c r="K12" s="248"/>
      <c r="L12" s="279"/>
    </row>
    <row r="13" spans="1:12" ht="27" customHeight="1">
      <c r="A13" s="248"/>
      <c r="B13" s="358"/>
      <c r="C13" s="248"/>
      <c r="D13" s="248"/>
      <c r="E13" s="248"/>
      <c r="F13" s="247" t="s">
        <v>151</v>
      </c>
      <c r="G13" s="275" t="s">
        <v>148</v>
      </c>
      <c r="H13" s="277"/>
      <c r="I13" s="248"/>
      <c r="J13" s="248"/>
      <c r="K13" s="248"/>
      <c r="L13" s="279"/>
    </row>
    <row r="14" spans="1:12" ht="42.75" customHeight="1">
      <c r="A14" s="249"/>
      <c r="B14" s="359"/>
      <c r="C14" s="249"/>
      <c r="D14" s="249"/>
      <c r="E14" s="249"/>
      <c r="F14" s="249"/>
      <c r="G14" s="5" t="s">
        <v>149</v>
      </c>
      <c r="H14" s="5" t="s">
        <v>150</v>
      </c>
      <c r="I14" s="249"/>
      <c r="J14" s="249"/>
      <c r="K14" s="249"/>
      <c r="L14" s="280"/>
    </row>
    <row r="15" spans="1:12" ht="12.75">
      <c r="A15" s="5">
        <v>1</v>
      </c>
      <c r="B15" s="3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6">
        <v>12</v>
      </c>
    </row>
    <row r="16" spans="1:12" ht="28.5" customHeight="1">
      <c r="A16" s="28">
        <v>1</v>
      </c>
      <c r="B16" s="362" t="s">
        <v>377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</row>
    <row r="17" spans="1:12" ht="28.5" customHeight="1">
      <c r="A17" s="232" t="s">
        <v>130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</row>
    <row r="18" spans="1:12" ht="26.25" customHeight="1">
      <c r="A18" s="232" t="s">
        <v>129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</row>
    <row r="19" spans="1:12" ht="33" customHeight="1">
      <c r="A19" s="363" t="s">
        <v>25</v>
      </c>
      <c r="B19" s="364" t="s">
        <v>193</v>
      </c>
      <c r="C19" s="202" t="s">
        <v>65</v>
      </c>
      <c r="D19" s="360">
        <f>E19+F19+I19+J19</f>
        <v>4949.12503</v>
      </c>
      <c r="E19" s="360">
        <v>0</v>
      </c>
      <c r="F19" s="360">
        <f>G19+H19</f>
        <v>2969.08507</v>
      </c>
      <c r="G19" s="360">
        <f>G22+G26+G30+G34</f>
        <v>2642.48571</v>
      </c>
      <c r="H19" s="360">
        <f>H22+H26+H30+H34</f>
        <v>326.59936</v>
      </c>
      <c r="I19" s="360">
        <f>I22+I26+I30+I34+I38</f>
        <v>1815.54771</v>
      </c>
      <c r="J19" s="360">
        <f>J22+J26+J30+J34</f>
        <v>164.49225</v>
      </c>
      <c r="K19" s="278" t="s">
        <v>194</v>
      </c>
      <c r="L19" s="237" t="s">
        <v>255</v>
      </c>
    </row>
    <row r="20" spans="1:12" ht="45" customHeight="1">
      <c r="A20" s="363"/>
      <c r="B20" s="365"/>
      <c r="C20" s="202"/>
      <c r="D20" s="360"/>
      <c r="E20" s="360"/>
      <c r="F20" s="360"/>
      <c r="G20" s="360"/>
      <c r="H20" s="360"/>
      <c r="I20" s="360"/>
      <c r="J20" s="360"/>
      <c r="K20" s="279"/>
      <c r="L20" s="237"/>
    </row>
    <row r="21" spans="1:17" ht="45" customHeight="1">
      <c r="A21" s="363"/>
      <c r="B21" s="366"/>
      <c r="C21" s="202"/>
      <c r="D21" s="360"/>
      <c r="E21" s="360"/>
      <c r="F21" s="360"/>
      <c r="G21" s="360"/>
      <c r="H21" s="360"/>
      <c r="I21" s="360"/>
      <c r="J21" s="360"/>
      <c r="K21" s="279"/>
      <c r="L21" s="237"/>
      <c r="M21" s="63"/>
      <c r="N21" s="63"/>
      <c r="O21" s="62"/>
      <c r="P21" s="62"/>
      <c r="Q21" s="62"/>
    </row>
    <row r="22" spans="1:12" ht="30" customHeight="1">
      <c r="A22" s="51" t="s">
        <v>58</v>
      </c>
      <c r="B22" s="71" t="s">
        <v>155</v>
      </c>
      <c r="C22" s="6"/>
      <c r="D22" s="34">
        <f>D24+D25</f>
        <v>1459.9045300000002</v>
      </c>
      <c r="E22" s="41"/>
      <c r="F22" s="41">
        <f>F24</f>
        <v>975.72348</v>
      </c>
      <c r="G22" s="41">
        <f>G24</f>
        <v>868.3939</v>
      </c>
      <c r="H22" s="41">
        <f>H24</f>
        <v>107.32958</v>
      </c>
      <c r="I22" s="41">
        <f>I24+I25</f>
        <v>430.12434</v>
      </c>
      <c r="J22" s="35">
        <f>J24</f>
        <v>54.05671</v>
      </c>
      <c r="K22" s="237" t="s">
        <v>112</v>
      </c>
      <c r="L22" s="278"/>
    </row>
    <row r="23" spans="1:17" ht="30" customHeight="1">
      <c r="A23" s="51"/>
      <c r="B23" s="71" t="s">
        <v>179</v>
      </c>
      <c r="C23" s="6"/>
      <c r="D23" s="34"/>
      <c r="E23" s="41"/>
      <c r="F23" s="41"/>
      <c r="G23" s="41"/>
      <c r="H23" s="41"/>
      <c r="I23" s="41"/>
      <c r="J23" s="35"/>
      <c r="K23" s="237"/>
      <c r="L23" s="279"/>
      <c r="O23" s="62"/>
      <c r="Q23" s="62"/>
    </row>
    <row r="24" spans="1:12" ht="30" customHeight="1">
      <c r="A24" s="51" t="s">
        <v>178</v>
      </c>
      <c r="B24" s="71" t="s">
        <v>180</v>
      </c>
      <c r="C24" s="6"/>
      <c r="D24" s="34">
        <f>F24+I24+J24</f>
        <v>1081.1340500000001</v>
      </c>
      <c r="E24" s="41"/>
      <c r="F24" s="41">
        <f>G24+H24</f>
        <v>975.72348</v>
      </c>
      <c r="G24" s="41">
        <v>868.3939</v>
      </c>
      <c r="H24" s="41">
        <v>107.32958</v>
      </c>
      <c r="I24" s="41">
        <v>51.35386</v>
      </c>
      <c r="J24" s="35">
        <v>54.05671</v>
      </c>
      <c r="K24" s="237"/>
      <c r="L24" s="279"/>
    </row>
    <row r="25" spans="1:12" ht="30" customHeight="1">
      <c r="A25" s="51" t="s">
        <v>298</v>
      </c>
      <c r="B25" s="71" t="s">
        <v>181</v>
      </c>
      <c r="C25" s="6"/>
      <c r="D25" s="34">
        <f>I25</f>
        <v>378.77048</v>
      </c>
      <c r="E25" s="41"/>
      <c r="F25" s="41"/>
      <c r="G25" s="41"/>
      <c r="H25" s="41"/>
      <c r="I25" s="41">
        <v>378.77048</v>
      </c>
      <c r="J25" s="14"/>
      <c r="K25" s="237"/>
      <c r="L25" s="279"/>
    </row>
    <row r="26" spans="1:14" ht="30" customHeight="1">
      <c r="A26" s="51" t="s">
        <v>61</v>
      </c>
      <c r="B26" s="71" t="s">
        <v>154</v>
      </c>
      <c r="C26" s="6"/>
      <c r="D26" s="34">
        <f>F26+I26+J26</f>
        <v>1781.1771099999999</v>
      </c>
      <c r="E26" s="41"/>
      <c r="F26" s="41">
        <f>G26+H26</f>
        <v>1122.95051</v>
      </c>
      <c r="G26" s="41">
        <f>G28</f>
        <v>999.42595</v>
      </c>
      <c r="H26" s="41">
        <f>H28</f>
        <v>123.52456</v>
      </c>
      <c r="I26" s="42">
        <f>I28+I29</f>
        <v>596.01328</v>
      </c>
      <c r="J26" s="35">
        <f>J28</f>
        <v>62.21332</v>
      </c>
      <c r="K26" s="163" t="s">
        <v>112</v>
      </c>
      <c r="L26" s="279"/>
      <c r="M26" s="63"/>
      <c r="N26" s="63"/>
    </row>
    <row r="27" spans="1:12" ht="30" customHeight="1">
      <c r="A27" s="51"/>
      <c r="B27" s="71" t="s">
        <v>179</v>
      </c>
      <c r="C27" s="6"/>
      <c r="D27" s="34"/>
      <c r="E27" s="41"/>
      <c r="F27" s="41"/>
      <c r="G27" s="41"/>
      <c r="H27" s="41"/>
      <c r="I27" s="42"/>
      <c r="J27" s="14"/>
      <c r="K27" s="162"/>
      <c r="L27" s="279"/>
    </row>
    <row r="28" spans="1:12" ht="30" customHeight="1">
      <c r="A28" s="51" t="s">
        <v>239</v>
      </c>
      <c r="B28" s="71" t="s">
        <v>180</v>
      </c>
      <c r="C28" s="6"/>
      <c r="D28" s="34">
        <f>F28+I28+J28</f>
        <v>1244.26649</v>
      </c>
      <c r="E28" s="41"/>
      <c r="F28" s="41">
        <f>G28+H28</f>
        <v>1122.95051</v>
      </c>
      <c r="G28" s="41">
        <v>999.42595</v>
      </c>
      <c r="H28" s="41">
        <v>123.52456</v>
      </c>
      <c r="I28" s="42">
        <v>59.10266</v>
      </c>
      <c r="J28" s="35">
        <v>62.21332</v>
      </c>
      <c r="K28" s="278" t="s">
        <v>112</v>
      </c>
      <c r="L28" s="279"/>
    </row>
    <row r="29" spans="1:12" ht="30" customHeight="1">
      <c r="A29" s="51" t="s">
        <v>299</v>
      </c>
      <c r="B29" s="74" t="s">
        <v>181</v>
      </c>
      <c r="C29" s="6"/>
      <c r="D29" s="34">
        <v>536.91062</v>
      </c>
      <c r="E29" s="41"/>
      <c r="F29" s="41">
        <v>0</v>
      </c>
      <c r="G29" s="41">
        <v>0</v>
      </c>
      <c r="H29" s="41">
        <v>0</v>
      </c>
      <c r="I29" s="42">
        <v>536.91062</v>
      </c>
      <c r="J29" s="14"/>
      <c r="K29" s="280"/>
      <c r="L29" s="279"/>
    </row>
    <row r="30" spans="1:12" ht="30" customHeight="1">
      <c r="A30" s="51" t="s">
        <v>113</v>
      </c>
      <c r="B30" s="74" t="s">
        <v>117</v>
      </c>
      <c r="C30" s="6"/>
      <c r="D30" s="34">
        <f>F30+I30</f>
        <v>209.03500000000003</v>
      </c>
      <c r="E30" s="41"/>
      <c r="F30" s="41">
        <v>0</v>
      </c>
      <c r="G30" s="42">
        <f>G32+G33</f>
        <v>0</v>
      </c>
      <c r="H30" s="42">
        <f>H32+H33</f>
        <v>0</v>
      </c>
      <c r="I30" s="42">
        <f>I32+I33</f>
        <v>209.03500000000003</v>
      </c>
      <c r="J30" s="14"/>
      <c r="K30" s="278" t="s">
        <v>195</v>
      </c>
      <c r="L30" s="279"/>
    </row>
    <row r="31" spans="1:12" ht="30" customHeight="1">
      <c r="A31" s="51"/>
      <c r="B31" s="74" t="s">
        <v>179</v>
      </c>
      <c r="C31" s="6"/>
      <c r="D31" s="41"/>
      <c r="E31" s="41"/>
      <c r="F31" s="41"/>
      <c r="G31" s="41"/>
      <c r="H31" s="41"/>
      <c r="I31" s="42"/>
      <c r="J31" s="14"/>
      <c r="K31" s="279"/>
      <c r="L31" s="279"/>
    </row>
    <row r="32" spans="1:12" ht="30" customHeight="1">
      <c r="A32" s="51" t="s">
        <v>240</v>
      </c>
      <c r="B32" s="74" t="s">
        <v>180</v>
      </c>
      <c r="C32" s="6"/>
      <c r="D32" s="41">
        <f>F32+I32</f>
        <v>72.831</v>
      </c>
      <c r="E32" s="41"/>
      <c r="F32" s="41">
        <v>0</v>
      </c>
      <c r="G32" s="41"/>
      <c r="H32" s="41"/>
      <c r="I32" s="42">
        <v>72.831</v>
      </c>
      <c r="J32" s="14"/>
      <c r="K32" s="279"/>
      <c r="L32" s="279"/>
    </row>
    <row r="33" spans="1:12" ht="30" customHeight="1">
      <c r="A33" s="51" t="s">
        <v>300</v>
      </c>
      <c r="B33" s="74" t="s">
        <v>181</v>
      </c>
      <c r="C33" s="6"/>
      <c r="D33" s="41">
        <f>F33+I33</f>
        <v>136.204</v>
      </c>
      <c r="E33" s="41"/>
      <c r="F33" s="41">
        <v>0</v>
      </c>
      <c r="G33" s="41"/>
      <c r="H33" s="41"/>
      <c r="I33" s="42">
        <v>136.204</v>
      </c>
      <c r="J33" s="14"/>
      <c r="K33" s="280"/>
      <c r="L33" s="279"/>
    </row>
    <row r="34" spans="1:12" ht="30" customHeight="1">
      <c r="A34" s="51" t="s">
        <v>301</v>
      </c>
      <c r="B34" s="71" t="s">
        <v>156</v>
      </c>
      <c r="C34" s="6"/>
      <c r="D34" s="34">
        <f>F34+I34+J34</f>
        <v>1483.70839</v>
      </c>
      <c r="E34" s="41"/>
      <c r="F34" s="41">
        <f>G34+H34</f>
        <v>870.41108</v>
      </c>
      <c r="G34" s="41">
        <f>G36</f>
        <v>774.66586</v>
      </c>
      <c r="H34" s="41">
        <f>H36</f>
        <v>95.74522</v>
      </c>
      <c r="I34" s="41">
        <f>I36+I37</f>
        <v>565.0750899999999</v>
      </c>
      <c r="J34" s="35">
        <f>J36</f>
        <v>48.22222</v>
      </c>
      <c r="K34" s="278" t="s">
        <v>112</v>
      </c>
      <c r="L34" s="279"/>
    </row>
    <row r="35" spans="1:12" ht="21.75" customHeight="1">
      <c r="A35" s="51"/>
      <c r="B35" s="71" t="s">
        <v>179</v>
      </c>
      <c r="C35" s="6"/>
      <c r="D35" s="34"/>
      <c r="E35" s="41"/>
      <c r="F35" s="41"/>
      <c r="G35" s="41"/>
      <c r="H35" s="41"/>
      <c r="I35" s="41"/>
      <c r="J35" s="35"/>
      <c r="K35" s="280"/>
      <c r="L35" s="279"/>
    </row>
    <row r="36" spans="1:12" ht="30" customHeight="1">
      <c r="A36" s="51" t="s">
        <v>302</v>
      </c>
      <c r="B36" s="71" t="s">
        <v>180</v>
      </c>
      <c r="C36" s="6"/>
      <c r="D36" s="34">
        <f>F36+I36+J36</f>
        <v>964.44441</v>
      </c>
      <c r="E36" s="41"/>
      <c r="F36" s="41">
        <f>G36+H36</f>
        <v>870.41108</v>
      </c>
      <c r="G36" s="41">
        <v>774.66586</v>
      </c>
      <c r="H36" s="41">
        <v>95.74522</v>
      </c>
      <c r="I36" s="41">
        <v>45.81111</v>
      </c>
      <c r="J36" s="35">
        <v>48.22222</v>
      </c>
      <c r="K36" s="278" t="s">
        <v>112</v>
      </c>
      <c r="L36" s="279"/>
    </row>
    <row r="37" spans="1:12" ht="30" customHeight="1">
      <c r="A37" s="51" t="s">
        <v>303</v>
      </c>
      <c r="B37" s="71" t="s">
        <v>181</v>
      </c>
      <c r="C37" s="6"/>
      <c r="D37" s="34">
        <f>I37</f>
        <v>519.26398</v>
      </c>
      <c r="E37" s="41"/>
      <c r="F37" s="41"/>
      <c r="G37" s="41"/>
      <c r="H37" s="41"/>
      <c r="I37" s="41">
        <v>519.26398</v>
      </c>
      <c r="J37" s="35"/>
      <c r="K37" s="280"/>
      <c r="L37" s="279"/>
    </row>
    <row r="38" spans="1:12" ht="72" customHeight="1">
      <c r="A38" s="51" t="s">
        <v>191</v>
      </c>
      <c r="B38" s="71" t="s">
        <v>190</v>
      </c>
      <c r="C38" s="6"/>
      <c r="D38" s="34">
        <f>I38</f>
        <v>15.3</v>
      </c>
      <c r="E38" s="41"/>
      <c r="F38" s="41"/>
      <c r="G38" s="41"/>
      <c r="H38" s="41"/>
      <c r="I38" s="41">
        <v>15.3</v>
      </c>
      <c r="J38" s="14"/>
      <c r="K38" s="77" t="s">
        <v>112</v>
      </c>
      <c r="L38" s="280"/>
    </row>
    <row r="39" spans="1:13" ht="126" customHeight="1">
      <c r="A39" s="93" t="s">
        <v>28</v>
      </c>
      <c r="B39" s="94" t="s">
        <v>193</v>
      </c>
      <c r="C39" s="27">
        <v>2019</v>
      </c>
      <c r="D39" s="95">
        <f>E39+F39+I39+J39</f>
        <v>9300.904939999999</v>
      </c>
      <c r="E39" s="95">
        <f>E40+E44+E48+E52+E56+E60+E68</f>
        <v>0</v>
      </c>
      <c r="F39" s="95">
        <f>G39+H39</f>
        <v>3647.5447899999995</v>
      </c>
      <c r="G39" s="95">
        <f>G40+G44+G48+G52+G56+G60+G68</f>
        <v>3574.5938899999996</v>
      </c>
      <c r="H39" s="95">
        <f>H40+H44+H48+H52+H56+H60+H68</f>
        <v>72.95089999999999</v>
      </c>
      <c r="I39" s="95">
        <f>I40+I44+I48+I52+I56+I60+I68+I64</f>
        <v>5653.3601499999995</v>
      </c>
      <c r="J39" s="95">
        <f>J40+J44+J48+J52+J56+J60+J68</f>
        <v>0</v>
      </c>
      <c r="K39" s="96" t="s">
        <v>304</v>
      </c>
      <c r="L39" s="97" t="s">
        <v>305</v>
      </c>
      <c r="M39" s="63"/>
    </row>
    <row r="40" spans="1:14" ht="27" customHeight="1">
      <c r="A40" s="139" t="s">
        <v>116</v>
      </c>
      <c r="B40" s="158" t="s">
        <v>157</v>
      </c>
      <c r="C40" s="82"/>
      <c r="D40" s="81">
        <f>F40+I40+E40+J40</f>
        <v>1362.062</v>
      </c>
      <c r="E40" s="81"/>
      <c r="F40" s="81">
        <f>G40+H40</f>
        <v>1228.96096</v>
      </c>
      <c r="G40" s="81">
        <f>G42+G43</f>
        <v>1204.67574</v>
      </c>
      <c r="H40" s="81">
        <f>H42+H43</f>
        <v>24.28522</v>
      </c>
      <c r="I40" s="81">
        <f>I42+I43</f>
        <v>133.10104</v>
      </c>
      <c r="J40" s="81"/>
      <c r="K40" s="352" t="s">
        <v>27</v>
      </c>
      <c r="L40" s="355"/>
      <c r="M40" s="63">
        <f>I40+I44+I48+I52+I68</f>
        <v>2411.3548899999996</v>
      </c>
      <c r="N40" s="63">
        <f>D40+D44+D48+D52</f>
        <v>6028.3196800000005</v>
      </c>
    </row>
    <row r="41" spans="1:14" ht="27" customHeight="1">
      <c r="A41" s="139"/>
      <c r="B41" s="158" t="s">
        <v>306</v>
      </c>
      <c r="C41" s="82"/>
      <c r="D41" s="81"/>
      <c r="E41" s="81"/>
      <c r="F41" s="81"/>
      <c r="G41" s="81"/>
      <c r="H41" s="81"/>
      <c r="I41" s="81"/>
      <c r="J41" s="81"/>
      <c r="K41" s="353"/>
      <c r="L41" s="356"/>
      <c r="M41" s="63">
        <f>I40+I44+I48+I52</f>
        <v>2380.7748899999997</v>
      </c>
      <c r="N41">
        <v>30.58</v>
      </c>
    </row>
    <row r="42" spans="1:14" ht="27" customHeight="1">
      <c r="A42" s="139" t="s">
        <v>307</v>
      </c>
      <c r="B42" s="158" t="s">
        <v>180</v>
      </c>
      <c r="C42" s="82"/>
      <c r="D42" s="81">
        <f>E42+F42+I42+J42</f>
        <v>1362.062</v>
      </c>
      <c r="E42" s="81">
        <v>0</v>
      </c>
      <c r="F42" s="81">
        <f>G42+H42</f>
        <v>1228.96096</v>
      </c>
      <c r="G42" s="81">
        <v>1204.67574</v>
      </c>
      <c r="H42" s="81">
        <v>24.28522</v>
      </c>
      <c r="I42" s="81">
        <v>133.10104</v>
      </c>
      <c r="J42" s="81"/>
      <c r="K42" s="353"/>
      <c r="L42" s="356"/>
      <c r="M42">
        <v>30.58</v>
      </c>
      <c r="N42" s="63">
        <f>N40+N41</f>
        <v>6058.89968</v>
      </c>
    </row>
    <row r="43" spans="1:13" ht="27" customHeight="1">
      <c r="A43" s="139" t="s">
        <v>308</v>
      </c>
      <c r="B43" s="158" t="s">
        <v>181</v>
      </c>
      <c r="C43" s="82"/>
      <c r="D43" s="81"/>
      <c r="E43" s="81"/>
      <c r="F43" s="81"/>
      <c r="G43" s="81"/>
      <c r="H43" s="81"/>
      <c r="I43" s="81"/>
      <c r="J43" s="81"/>
      <c r="K43" s="354"/>
      <c r="L43" s="356"/>
      <c r="M43" s="63">
        <f>SUM(M41:M42)</f>
        <v>2411.3548899999996</v>
      </c>
    </row>
    <row r="44" spans="1:13" ht="27" customHeight="1">
      <c r="A44" s="98" t="s">
        <v>309</v>
      </c>
      <c r="B44" s="74" t="s">
        <v>310</v>
      </c>
      <c r="C44" s="99"/>
      <c r="D44" s="42">
        <f>F44+I44+E44+J44</f>
        <v>2256.1899999999996</v>
      </c>
      <c r="E44" s="42"/>
      <c r="F44" s="42">
        <f>G44+H44</f>
        <v>960.297</v>
      </c>
      <c r="G44" s="42">
        <f>G46</f>
        <v>941.09106</v>
      </c>
      <c r="H44" s="42">
        <f>H46</f>
        <v>19.20594</v>
      </c>
      <c r="I44" s="42">
        <f>I46+I47</f>
        <v>1295.8929999999998</v>
      </c>
      <c r="J44" s="42"/>
      <c r="K44" s="355" t="s">
        <v>27</v>
      </c>
      <c r="L44" s="356"/>
      <c r="M44">
        <v>313.082</v>
      </c>
    </row>
    <row r="45" spans="1:13" ht="27" customHeight="1">
      <c r="A45" s="98"/>
      <c r="B45" s="74" t="s">
        <v>306</v>
      </c>
      <c r="C45" s="99"/>
      <c r="D45" s="42"/>
      <c r="E45" s="42"/>
      <c r="F45" s="42"/>
      <c r="G45" s="42"/>
      <c r="H45" s="42"/>
      <c r="I45" s="42"/>
      <c r="J45" s="42"/>
      <c r="K45" s="356"/>
      <c r="L45" s="356"/>
      <c r="M45" s="63">
        <f>M43-M44</f>
        <v>2098.2728899999997</v>
      </c>
    </row>
    <row r="46" spans="1:12" ht="27" customHeight="1">
      <c r="A46" s="98" t="s">
        <v>311</v>
      </c>
      <c r="B46" s="74" t="s">
        <v>180</v>
      </c>
      <c r="C46" s="99"/>
      <c r="D46" s="42">
        <f>E46+F46+I46+J46</f>
        <v>1064.041</v>
      </c>
      <c r="E46" s="42">
        <v>0</v>
      </c>
      <c r="F46" s="42">
        <f>G46+H46</f>
        <v>960.297</v>
      </c>
      <c r="G46" s="42">
        <v>941.09106</v>
      </c>
      <c r="H46" s="42">
        <v>19.20594</v>
      </c>
      <c r="I46" s="42">
        <v>103.744</v>
      </c>
      <c r="J46" s="42"/>
      <c r="K46" s="356"/>
      <c r="L46" s="356"/>
    </row>
    <row r="47" spans="1:12" ht="27" customHeight="1">
      <c r="A47" s="98" t="s">
        <v>312</v>
      </c>
      <c r="B47" s="74" t="s">
        <v>181</v>
      </c>
      <c r="C47" s="99"/>
      <c r="D47" s="42">
        <f>I47</f>
        <v>1192.149</v>
      </c>
      <c r="E47" s="42"/>
      <c r="F47" s="42"/>
      <c r="G47" s="42"/>
      <c r="H47" s="42"/>
      <c r="I47" s="42">
        <v>1192.149</v>
      </c>
      <c r="J47" s="42"/>
      <c r="K47" s="368"/>
      <c r="L47" s="356"/>
    </row>
    <row r="48" spans="1:12" ht="27" customHeight="1">
      <c r="A48" s="139" t="s">
        <v>313</v>
      </c>
      <c r="B48" s="158" t="s">
        <v>314</v>
      </c>
      <c r="C48" s="82"/>
      <c r="D48" s="81">
        <f>F48+I48+E48+J48</f>
        <v>1073.0059999999999</v>
      </c>
      <c r="E48" s="81"/>
      <c r="F48" s="81">
        <f>G48+H48</f>
        <v>850.1829799999999</v>
      </c>
      <c r="G48" s="81">
        <f>G50+G51</f>
        <v>833.17932</v>
      </c>
      <c r="H48" s="81">
        <f>H50+H51</f>
        <v>17.00366</v>
      </c>
      <c r="I48" s="81">
        <f>I50+I51</f>
        <v>222.82301999999999</v>
      </c>
      <c r="J48" s="81"/>
      <c r="K48" s="352" t="s">
        <v>27</v>
      </c>
      <c r="L48" s="356"/>
    </row>
    <row r="49" spans="1:12" ht="27" customHeight="1">
      <c r="A49" s="139"/>
      <c r="B49" s="158" t="s">
        <v>306</v>
      </c>
      <c r="C49" s="82"/>
      <c r="D49" s="81"/>
      <c r="E49" s="81"/>
      <c r="F49" s="81"/>
      <c r="G49" s="81"/>
      <c r="H49" s="81"/>
      <c r="I49" s="81"/>
      <c r="J49" s="81"/>
      <c r="K49" s="353"/>
      <c r="L49" s="356"/>
    </row>
    <row r="50" spans="1:12" ht="27" customHeight="1">
      <c r="A50" s="139" t="s">
        <v>315</v>
      </c>
      <c r="B50" s="158" t="s">
        <v>180</v>
      </c>
      <c r="C50" s="82"/>
      <c r="D50" s="81">
        <f>E50+F50+I50+J50</f>
        <v>942.031</v>
      </c>
      <c r="E50" s="81">
        <v>0</v>
      </c>
      <c r="F50" s="81">
        <f>G50+H50</f>
        <v>850.1829799999999</v>
      </c>
      <c r="G50" s="81">
        <v>833.17932</v>
      </c>
      <c r="H50" s="81">
        <v>17.00366</v>
      </c>
      <c r="I50" s="81">
        <v>91.84802</v>
      </c>
      <c r="J50" s="81"/>
      <c r="K50" s="353"/>
      <c r="L50" s="356"/>
    </row>
    <row r="51" spans="1:12" ht="27" customHeight="1">
      <c r="A51" s="139" t="s">
        <v>316</v>
      </c>
      <c r="B51" s="158" t="s">
        <v>181</v>
      </c>
      <c r="C51" s="82"/>
      <c r="D51" s="81">
        <f>I51</f>
        <v>130.975</v>
      </c>
      <c r="E51" s="81"/>
      <c r="F51" s="81"/>
      <c r="G51" s="81"/>
      <c r="H51" s="81"/>
      <c r="I51" s="81">
        <v>130.975</v>
      </c>
      <c r="J51" s="81"/>
      <c r="K51" s="354"/>
      <c r="L51" s="356"/>
    </row>
    <row r="52" spans="1:12" ht="27" customHeight="1">
      <c r="A52" s="98" t="s">
        <v>317</v>
      </c>
      <c r="B52" s="74" t="s">
        <v>318</v>
      </c>
      <c r="C52" s="99"/>
      <c r="D52" s="42">
        <f>F52+I52+E52+J52</f>
        <v>1337.0616800000003</v>
      </c>
      <c r="E52" s="42"/>
      <c r="F52" s="42">
        <f>G52+H52</f>
        <v>608.1038500000001</v>
      </c>
      <c r="G52" s="42">
        <f>G54+G55</f>
        <v>595.64777</v>
      </c>
      <c r="H52" s="42">
        <f>H54+H55</f>
        <v>12.45608</v>
      </c>
      <c r="I52" s="42">
        <f>I54+I55</f>
        <v>728.9578300000001</v>
      </c>
      <c r="J52" s="42"/>
      <c r="K52" s="355" t="s">
        <v>27</v>
      </c>
      <c r="L52" s="356"/>
    </row>
    <row r="53" spans="1:12" ht="27" customHeight="1">
      <c r="A53" s="98"/>
      <c r="B53" s="74" t="s">
        <v>306</v>
      </c>
      <c r="C53" s="99"/>
      <c r="D53" s="42"/>
      <c r="E53" s="42"/>
      <c r="F53" s="42"/>
      <c r="G53" s="42"/>
      <c r="H53" s="42"/>
      <c r="I53" s="42"/>
      <c r="J53" s="42"/>
      <c r="K53" s="356"/>
      <c r="L53" s="356"/>
    </row>
    <row r="54" spans="1:12" ht="27" customHeight="1">
      <c r="A54" s="98" t="s">
        <v>319</v>
      </c>
      <c r="B54" s="74" t="s">
        <v>180</v>
      </c>
      <c r="C54" s="99"/>
      <c r="D54" s="42">
        <f>E54+F54+I54+J54</f>
        <v>980.17568</v>
      </c>
      <c r="E54" s="42">
        <v>0</v>
      </c>
      <c r="F54" s="42">
        <f>G54+H54</f>
        <v>608.1038500000001</v>
      </c>
      <c r="G54" s="42">
        <v>595.64777</v>
      </c>
      <c r="H54" s="42">
        <v>12.45608</v>
      </c>
      <c r="I54" s="42">
        <v>372.07183</v>
      </c>
      <c r="J54" s="42"/>
      <c r="K54" s="356"/>
      <c r="L54" s="356"/>
    </row>
    <row r="55" spans="1:12" ht="27" customHeight="1">
      <c r="A55" s="98" t="s">
        <v>320</v>
      </c>
      <c r="B55" s="74" t="s">
        <v>181</v>
      </c>
      <c r="C55" s="99"/>
      <c r="D55" s="42">
        <f>I55</f>
        <v>356.886</v>
      </c>
      <c r="E55" s="42"/>
      <c r="F55" s="42"/>
      <c r="G55" s="42"/>
      <c r="H55" s="42"/>
      <c r="I55" s="42">
        <v>356.886</v>
      </c>
      <c r="J55" s="42"/>
      <c r="K55" s="368"/>
      <c r="L55" s="356"/>
    </row>
    <row r="56" spans="1:12" ht="30" customHeight="1">
      <c r="A56" s="159" t="s">
        <v>161</v>
      </c>
      <c r="B56" s="158" t="s">
        <v>117</v>
      </c>
      <c r="C56" s="82"/>
      <c r="D56" s="81">
        <f>F56+I56</f>
        <v>1844.10213</v>
      </c>
      <c r="E56" s="81"/>
      <c r="F56" s="81">
        <v>0</v>
      </c>
      <c r="G56" s="81"/>
      <c r="H56" s="81"/>
      <c r="I56" s="81">
        <f>I58+I59</f>
        <v>1844.10213</v>
      </c>
      <c r="J56" s="160"/>
      <c r="K56" s="352" t="s">
        <v>195</v>
      </c>
      <c r="L56" s="356"/>
    </row>
    <row r="57" spans="1:12" ht="30" customHeight="1">
      <c r="A57" s="159"/>
      <c r="B57" s="158" t="s">
        <v>179</v>
      </c>
      <c r="C57" s="82"/>
      <c r="D57" s="81"/>
      <c r="E57" s="81"/>
      <c r="F57" s="81"/>
      <c r="G57" s="81"/>
      <c r="H57" s="81"/>
      <c r="I57" s="81"/>
      <c r="J57" s="160"/>
      <c r="K57" s="353"/>
      <c r="L57" s="356"/>
    </row>
    <row r="58" spans="1:12" ht="30" customHeight="1">
      <c r="A58" s="159" t="s">
        <v>321</v>
      </c>
      <c r="B58" s="158" t="s">
        <v>180</v>
      </c>
      <c r="C58" s="82"/>
      <c r="D58" s="81">
        <f>F58+I58</f>
        <v>854.56628</v>
      </c>
      <c r="E58" s="81"/>
      <c r="F58" s="81">
        <v>0</v>
      </c>
      <c r="G58" s="81"/>
      <c r="H58" s="81"/>
      <c r="I58" s="81">
        <f>730.07728+124.489</f>
        <v>854.56628</v>
      </c>
      <c r="J58" s="160"/>
      <c r="K58" s="353"/>
      <c r="L58" s="356"/>
    </row>
    <row r="59" spans="1:12" ht="30" customHeight="1">
      <c r="A59" s="159" t="s">
        <v>322</v>
      </c>
      <c r="B59" s="158" t="s">
        <v>181</v>
      </c>
      <c r="C59" s="82"/>
      <c r="D59" s="81">
        <f>F59+I59</f>
        <v>989.53585</v>
      </c>
      <c r="E59" s="81"/>
      <c r="F59" s="81">
        <v>0</v>
      </c>
      <c r="G59" s="81"/>
      <c r="H59" s="81"/>
      <c r="I59" s="81">
        <v>989.53585</v>
      </c>
      <c r="J59" s="160"/>
      <c r="K59" s="354"/>
      <c r="L59" s="356"/>
    </row>
    <row r="60" spans="1:12" ht="30" customHeight="1">
      <c r="A60" s="93" t="s">
        <v>323</v>
      </c>
      <c r="B60" s="74" t="s">
        <v>162</v>
      </c>
      <c r="C60" s="99"/>
      <c r="D60" s="42">
        <f>F60+I60</f>
        <v>1397.90313</v>
      </c>
      <c r="E60" s="42"/>
      <c r="F60" s="42">
        <v>0</v>
      </c>
      <c r="G60" s="42"/>
      <c r="H60" s="42"/>
      <c r="I60" s="42">
        <f>I62+I63</f>
        <v>1397.90313</v>
      </c>
      <c r="J60" s="101"/>
      <c r="K60" s="355" t="s">
        <v>195</v>
      </c>
      <c r="L60" s="356"/>
    </row>
    <row r="61" spans="1:12" ht="30" customHeight="1">
      <c r="A61" s="93"/>
      <c r="B61" s="74" t="s">
        <v>179</v>
      </c>
      <c r="C61" s="99"/>
      <c r="D61" s="42"/>
      <c r="E61" s="42"/>
      <c r="F61" s="42"/>
      <c r="G61" s="42"/>
      <c r="H61" s="42"/>
      <c r="I61" s="42"/>
      <c r="J61" s="101"/>
      <c r="K61" s="356"/>
      <c r="L61" s="356"/>
    </row>
    <row r="62" spans="1:12" ht="30" customHeight="1">
      <c r="A62" s="93" t="s">
        <v>324</v>
      </c>
      <c r="B62" s="74" t="s">
        <v>180</v>
      </c>
      <c r="C62" s="99"/>
      <c r="D62" s="42">
        <f>F62+I62</f>
        <v>1182.58195</v>
      </c>
      <c r="E62" s="42"/>
      <c r="F62" s="42">
        <v>0</v>
      </c>
      <c r="G62" s="42"/>
      <c r="H62" s="42"/>
      <c r="I62" s="42">
        <f>1058.09295+124.489</f>
        <v>1182.58195</v>
      </c>
      <c r="J62" s="101"/>
      <c r="K62" s="356"/>
      <c r="L62" s="356"/>
    </row>
    <row r="63" spans="1:12" ht="30" customHeight="1">
      <c r="A63" s="93" t="s">
        <v>325</v>
      </c>
      <c r="B63" s="74" t="s">
        <v>181</v>
      </c>
      <c r="C63" s="99"/>
      <c r="D63" s="42">
        <f>F63+I63</f>
        <v>215.32118</v>
      </c>
      <c r="E63" s="42"/>
      <c r="F63" s="42">
        <v>0</v>
      </c>
      <c r="G63" s="42"/>
      <c r="H63" s="42"/>
      <c r="I63" s="42">
        <v>215.32118</v>
      </c>
      <c r="J63" s="101"/>
      <c r="K63" s="368"/>
      <c r="L63" s="356"/>
    </row>
    <row r="64" spans="1:12" ht="30" customHeight="1">
      <c r="A64" s="159" t="s">
        <v>454</v>
      </c>
      <c r="B64" s="158" t="s">
        <v>117</v>
      </c>
      <c r="C64" s="82"/>
      <c r="D64" s="81">
        <f>F64+I64</f>
        <v>0</v>
      </c>
      <c r="E64" s="81"/>
      <c r="F64" s="81">
        <v>0</v>
      </c>
      <c r="G64" s="81">
        <f>G66+G67</f>
        <v>0</v>
      </c>
      <c r="H64" s="81">
        <f>H66+H67</f>
        <v>0</v>
      </c>
      <c r="I64" s="81">
        <f>I66+I67</f>
        <v>0</v>
      </c>
      <c r="J64" s="160"/>
      <c r="K64" s="352" t="s">
        <v>195</v>
      </c>
      <c r="L64" s="356"/>
    </row>
    <row r="65" spans="1:12" ht="30" customHeight="1">
      <c r="A65" s="159"/>
      <c r="B65" s="158" t="s">
        <v>179</v>
      </c>
      <c r="C65" s="82"/>
      <c r="D65" s="81"/>
      <c r="E65" s="81"/>
      <c r="F65" s="81"/>
      <c r="G65" s="81"/>
      <c r="H65" s="81"/>
      <c r="I65" s="81"/>
      <c r="J65" s="160"/>
      <c r="K65" s="353"/>
      <c r="L65" s="356"/>
    </row>
    <row r="66" spans="1:12" ht="30" customHeight="1">
      <c r="A66" s="159" t="s">
        <v>455</v>
      </c>
      <c r="B66" s="158" t="s">
        <v>180</v>
      </c>
      <c r="C66" s="82"/>
      <c r="D66" s="81">
        <f>F66+I66</f>
        <v>0</v>
      </c>
      <c r="E66" s="81"/>
      <c r="F66" s="81">
        <v>0</v>
      </c>
      <c r="G66" s="81"/>
      <c r="H66" s="81"/>
      <c r="I66" s="81">
        <v>0</v>
      </c>
      <c r="J66" s="160"/>
      <c r="K66" s="353"/>
      <c r="L66" s="356"/>
    </row>
    <row r="67" spans="1:12" ht="30" customHeight="1">
      <c r="A67" s="159" t="s">
        <v>456</v>
      </c>
      <c r="B67" s="158" t="s">
        <v>181</v>
      </c>
      <c r="C67" s="82"/>
      <c r="D67" s="81">
        <f>F67+I67</f>
        <v>0</v>
      </c>
      <c r="E67" s="81"/>
      <c r="F67" s="81">
        <v>0</v>
      </c>
      <c r="G67" s="81"/>
      <c r="H67" s="81"/>
      <c r="I67" s="81">
        <v>0</v>
      </c>
      <c r="J67" s="160"/>
      <c r="K67" s="354"/>
      <c r="L67" s="356"/>
    </row>
    <row r="68" spans="1:12" ht="69.75" customHeight="1">
      <c r="A68" s="93" t="s">
        <v>326</v>
      </c>
      <c r="B68" s="74" t="s">
        <v>190</v>
      </c>
      <c r="C68" s="99"/>
      <c r="D68" s="42">
        <f>E68+F68+I68+J68</f>
        <v>30.58</v>
      </c>
      <c r="E68" s="42"/>
      <c r="F68" s="42"/>
      <c r="G68" s="42"/>
      <c r="H68" s="42"/>
      <c r="I68" s="42">
        <v>30.58</v>
      </c>
      <c r="J68" s="101"/>
      <c r="K68" s="100"/>
      <c r="L68" s="356"/>
    </row>
    <row r="69" spans="1:14" ht="104.25" customHeight="1">
      <c r="A69" s="93" t="s">
        <v>30</v>
      </c>
      <c r="B69" s="102" t="s">
        <v>193</v>
      </c>
      <c r="C69" s="99">
        <v>2020</v>
      </c>
      <c r="D69" s="95">
        <f>F69+I69+J69</f>
        <v>5433.016</v>
      </c>
      <c r="E69" s="95">
        <f aca="true" t="shared" si="0" ref="E69:J69">E70+E74+E78+E82</f>
        <v>0</v>
      </c>
      <c r="F69" s="95">
        <f t="shared" si="0"/>
        <v>4949.4</v>
      </c>
      <c r="G69" s="95">
        <f t="shared" si="0"/>
        <v>4522.02225</v>
      </c>
      <c r="H69" s="95">
        <f t="shared" si="0"/>
        <v>427.37775</v>
      </c>
      <c r="I69" s="95">
        <f t="shared" si="0"/>
        <v>483.616</v>
      </c>
      <c r="J69" s="95">
        <f t="shared" si="0"/>
        <v>0</v>
      </c>
      <c r="K69" s="96" t="s">
        <v>27</v>
      </c>
      <c r="L69" s="356"/>
      <c r="N69" s="63"/>
    </row>
    <row r="70" spans="1:12" ht="30" customHeight="1">
      <c r="A70" s="98" t="s">
        <v>118</v>
      </c>
      <c r="B70" s="74" t="s">
        <v>2</v>
      </c>
      <c r="C70" s="99"/>
      <c r="D70" s="42">
        <f>F70+I70+J70</f>
        <v>1277.29976</v>
      </c>
      <c r="E70" s="42"/>
      <c r="F70" s="42">
        <f>F72+F73</f>
        <v>1163.6066</v>
      </c>
      <c r="G70" s="42">
        <f>G72+G73</f>
        <v>1063.13447</v>
      </c>
      <c r="H70" s="42">
        <f>H72+H73</f>
        <v>100.47213</v>
      </c>
      <c r="I70" s="42">
        <f>I72+I73</f>
        <v>113.69316</v>
      </c>
      <c r="J70" s="42"/>
      <c r="K70" s="97"/>
      <c r="L70" s="356"/>
    </row>
    <row r="71" spans="1:12" ht="30" customHeight="1">
      <c r="A71" s="98"/>
      <c r="B71" s="158" t="s">
        <v>179</v>
      </c>
      <c r="C71" s="99"/>
      <c r="D71" s="42"/>
      <c r="E71" s="42"/>
      <c r="F71" s="42"/>
      <c r="G71" s="42"/>
      <c r="H71" s="42"/>
      <c r="I71" s="42"/>
      <c r="J71" s="42"/>
      <c r="K71" s="97"/>
      <c r="L71" s="356"/>
    </row>
    <row r="72" spans="1:12" ht="30" customHeight="1">
      <c r="A72" s="98" t="s">
        <v>3</v>
      </c>
      <c r="B72" s="158" t="s">
        <v>180</v>
      </c>
      <c r="C72" s="99"/>
      <c r="D72" s="42">
        <f>F72+I72+J72</f>
        <v>1277.29976</v>
      </c>
      <c r="E72" s="42"/>
      <c r="F72" s="42">
        <f>G72+H72</f>
        <v>1163.6066</v>
      </c>
      <c r="G72" s="42">
        <v>1063.13447</v>
      </c>
      <c r="H72" s="42">
        <v>100.47213</v>
      </c>
      <c r="I72" s="42">
        <v>113.69316</v>
      </c>
      <c r="J72" s="42"/>
      <c r="K72" s="97"/>
      <c r="L72" s="356"/>
    </row>
    <row r="73" spans="1:12" ht="30" customHeight="1">
      <c r="A73" s="98" t="s">
        <v>4</v>
      </c>
      <c r="B73" s="158" t="s">
        <v>181</v>
      </c>
      <c r="C73" s="99"/>
      <c r="D73" s="42"/>
      <c r="E73" s="42"/>
      <c r="F73" s="42"/>
      <c r="G73" s="42"/>
      <c r="H73" s="42"/>
      <c r="I73" s="42"/>
      <c r="J73" s="42"/>
      <c r="K73" s="97"/>
      <c r="L73" s="356"/>
    </row>
    <row r="74" spans="1:12" ht="30" customHeight="1">
      <c r="A74" s="98" t="s">
        <v>119</v>
      </c>
      <c r="B74" s="74" t="s">
        <v>5</v>
      </c>
      <c r="C74" s="99"/>
      <c r="D74" s="42">
        <f>F74+I74+J74</f>
        <v>1331.4909300000002</v>
      </c>
      <c r="E74" s="42"/>
      <c r="F74" s="42">
        <f>F76+F77</f>
        <v>1212.9677000000001</v>
      </c>
      <c r="G74" s="42">
        <f>G76+G77</f>
        <v>1108.22718</v>
      </c>
      <c r="H74" s="42">
        <f>H76+H77</f>
        <v>104.74052</v>
      </c>
      <c r="I74" s="42">
        <f>I76+I77</f>
        <v>118.52323</v>
      </c>
      <c r="J74" s="42"/>
      <c r="K74" s="97"/>
      <c r="L74" s="356"/>
    </row>
    <row r="75" spans="1:12" ht="30" customHeight="1">
      <c r="A75" s="98"/>
      <c r="B75" s="158" t="s">
        <v>179</v>
      </c>
      <c r="C75" s="99"/>
      <c r="D75" s="42"/>
      <c r="E75" s="42"/>
      <c r="F75" s="42"/>
      <c r="G75" s="42"/>
      <c r="H75" s="42"/>
      <c r="I75" s="42"/>
      <c r="J75" s="42"/>
      <c r="K75" s="97"/>
      <c r="L75" s="356"/>
    </row>
    <row r="76" spans="1:12" ht="30" customHeight="1">
      <c r="A76" s="98" t="s">
        <v>6</v>
      </c>
      <c r="B76" s="158" t="s">
        <v>180</v>
      </c>
      <c r="C76" s="99"/>
      <c r="D76" s="42">
        <f>F76+I76+J76</f>
        <v>1331.4909300000002</v>
      </c>
      <c r="E76" s="42"/>
      <c r="F76" s="42">
        <f>G76+H76</f>
        <v>1212.9677000000001</v>
      </c>
      <c r="G76" s="42">
        <v>1108.22718</v>
      </c>
      <c r="H76" s="42">
        <v>104.74052</v>
      </c>
      <c r="I76" s="42">
        <v>118.52323</v>
      </c>
      <c r="J76" s="42"/>
      <c r="K76" s="97"/>
      <c r="L76" s="356"/>
    </row>
    <row r="77" spans="1:12" ht="30" customHeight="1">
      <c r="A77" s="98" t="s">
        <v>7</v>
      </c>
      <c r="B77" s="158" t="s">
        <v>181</v>
      </c>
      <c r="C77" s="99"/>
      <c r="D77" s="42"/>
      <c r="E77" s="42"/>
      <c r="F77" s="42"/>
      <c r="G77" s="42"/>
      <c r="H77" s="42"/>
      <c r="I77" s="42"/>
      <c r="J77" s="42"/>
      <c r="K77" s="97"/>
      <c r="L77" s="356"/>
    </row>
    <row r="78" spans="1:12" ht="30" customHeight="1">
      <c r="A78" s="98" t="s">
        <v>120</v>
      </c>
      <c r="B78" s="74" t="s">
        <v>8</v>
      </c>
      <c r="C78" s="99"/>
      <c r="D78" s="42">
        <f>F78+I78+J78</f>
        <v>1589.6557</v>
      </c>
      <c r="E78" s="42"/>
      <c r="F78" s="42">
        <f>F80+F81</f>
        <v>1448.15183</v>
      </c>
      <c r="G78" s="42">
        <f>G80+G81</f>
        <v>1323.10302</v>
      </c>
      <c r="H78" s="42">
        <f>H80+H81</f>
        <v>125.04881</v>
      </c>
      <c r="I78" s="42">
        <f>I80+I81</f>
        <v>141.50387</v>
      </c>
      <c r="J78" s="42"/>
      <c r="K78" s="97"/>
      <c r="L78" s="356"/>
    </row>
    <row r="79" spans="1:12" ht="30" customHeight="1">
      <c r="A79" s="98"/>
      <c r="B79" s="158" t="s">
        <v>179</v>
      </c>
      <c r="C79" s="99"/>
      <c r="D79" s="42"/>
      <c r="E79" s="42"/>
      <c r="F79" s="42"/>
      <c r="G79" s="42"/>
      <c r="H79" s="42"/>
      <c r="I79" s="42"/>
      <c r="J79" s="42"/>
      <c r="K79" s="97"/>
      <c r="L79" s="356"/>
    </row>
    <row r="80" spans="1:12" ht="30" customHeight="1">
      <c r="A80" s="98" t="s">
        <v>9</v>
      </c>
      <c r="B80" s="158" t="s">
        <v>180</v>
      </c>
      <c r="C80" s="99"/>
      <c r="D80" s="42">
        <f>F80+I80+J80</f>
        <v>1589.6557</v>
      </c>
      <c r="E80" s="42"/>
      <c r="F80" s="42">
        <f>G80+H80</f>
        <v>1448.15183</v>
      </c>
      <c r="G80" s="42">
        <v>1323.10302</v>
      </c>
      <c r="H80" s="42">
        <v>125.04881</v>
      </c>
      <c r="I80" s="42">
        <v>141.50387</v>
      </c>
      <c r="J80" s="42"/>
      <c r="K80" s="97"/>
      <c r="L80" s="356"/>
    </row>
    <row r="81" spans="1:12" ht="30" customHeight="1">
      <c r="A81" s="98" t="s">
        <v>10</v>
      </c>
      <c r="B81" s="158" t="s">
        <v>181</v>
      </c>
      <c r="C81" s="99"/>
      <c r="D81" s="42"/>
      <c r="E81" s="42"/>
      <c r="F81" s="42"/>
      <c r="G81" s="42"/>
      <c r="H81" s="42"/>
      <c r="I81" s="42"/>
      <c r="J81" s="42"/>
      <c r="K81" s="97"/>
      <c r="L81" s="356"/>
    </row>
    <row r="82" spans="1:12" ht="30" customHeight="1">
      <c r="A82" s="98" t="s">
        <v>121</v>
      </c>
      <c r="B82" s="74" t="s">
        <v>11</v>
      </c>
      <c r="C82" s="99"/>
      <c r="D82" s="42">
        <f>F82+I82+J82</f>
        <v>1234.5696099999998</v>
      </c>
      <c r="E82" s="42"/>
      <c r="F82" s="42">
        <f>F84+F85</f>
        <v>1124.6738699999999</v>
      </c>
      <c r="G82" s="42">
        <f>G84+G85</f>
        <v>1027.55758</v>
      </c>
      <c r="H82" s="42">
        <f>H84+H85</f>
        <v>97.11629</v>
      </c>
      <c r="I82" s="42">
        <f>I84+I85</f>
        <v>109.89574</v>
      </c>
      <c r="J82" s="42"/>
      <c r="K82" s="99"/>
      <c r="L82" s="356"/>
    </row>
    <row r="83" spans="1:12" ht="30" customHeight="1">
      <c r="A83" s="98"/>
      <c r="B83" s="158" t="s">
        <v>179</v>
      </c>
      <c r="C83" s="99"/>
      <c r="D83" s="42"/>
      <c r="E83" s="42"/>
      <c r="F83" s="42"/>
      <c r="G83" s="42"/>
      <c r="H83" s="42"/>
      <c r="I83" s="42"/>
      <c r="J83" s="42"/>
      <c r="K83" s="96"/>
      <c r="L83" s="157"/>
    </row>
    <row r="84" spans="1:12" ht="30" customHeight="1">
      <c r="A84" s="98" t="s">
        <v>12</v>
      </c>
      <c r="B84" s="158" t="s">
        <v>180</v>
      </c>
      <c r="C84" s="99"/>
      <c r="D84" s="42">
        <f>F84+I84+J84</f>
        <v>1234.5696099999998</v>
      </c>
      <c r="E84" s="42"/>
      <c r="F84" s="42">
        <f>G84+H84</f>
        <v>1124.6738699999999</v>
      </c>
      <c r="G84" s="42">
        <v>1027.55758</v>
      </c>
      <c r="H84" s="42">
        <v>97.11629</v>
      </c>
      <c r="I84" s="42">
        <v>109.89574</v>
      </c>
      <c r="J84" s="42"/>
      <c r="K84" s="96"/>
      <c r="L84" s="157"/>
    </row>
    <row r="85" spans="1:12" ht="30" customHeight="1">
      <c r="A85" s="98" t="s">
        <v>13</v>
      </c>
      <c r="B85" s="158" t="s">
        <v>181</v>
      </c>
      <c r="C85" s="99"/>
      <c r="D85" s="42"/>
      <c r="E85" s="42"/>
      <c r="F85" s="42"/>
      <c r="G85" s="42"/>
      <c r="H85" s="42"/>
      <c r="I85" s="42"/>
      <c r="J85" s="42"/>
      <c r="K85" s="96"/>
      <c r="L85" s="157"/>
    </row>
    <row r="86" spans="1:12" ht="102" customHeight="1">
      <c r="A86" s="93" t="s">
        <v>31</v>
      </c>
      <c r="B86" s="102" t="s">
        <v>193</v>
      </c>
      <c r="C86" s="99">
        <v>2021</v>
      </c>
      <c r="D86" s="95">
        <f>E86+F86+I86+J86</f>
        <v>5097.916</v>
      </c>
      <c r="E86" s="95">
        <v>0</v>
      </c>
      <c r="F86" s="95">
        <f>G86+H86</f>
        <v>4614.3</v>
      </c>
      <c r="G86" s="95">
        <v>4521.95243</v>
      </c>
      <c r="H86" s="95">
        <v>92.34757</v>
      </c>
      <c r="I86" s="95">
        <v>483.616</v>
      </c>
      <c r="J86" s="95">
        <v>0</v>
      </c>
      <c r="K86" s="96" t="s">
        <v>27</v>
      </c>
      <c r="L86" s="97" t="s">
        <v>256</v>
      </c>
    </row>
    <row r="87" spans="1:12" ht="102" customHeight="1">
      <c r="A87" s="93" t="s">
        <v>60</v>
      </c>
      <c r="B87" s="102" t="s">
        <v>193</v>
      </c>
      <c r="C87" s="99">
        <v>2022</v>
      </c>
      <c r="D87" s="95">
        <f>E87+F87+I87+J87</f>
        <v>4963.7</v>
      </c>
      <c r="E87" s="95">
        <v>0</v>
      </c>
      <c r="F87" s="95">
        <f>G87+H87</f>
        <v>4810.8</v>
      </c>
      <c r="G87" s="95">
        <v>4714.584</v>
      </c>
      <c r="H87" s="95">
        <v>96.216</v>
      </c>
      <c r="I87" s="95">
        <v>152.9</v>
      </c>
      <c r="J87" s="95">
        <v>0</v>
      </c>
      <c r="K87" s="96" t="s">
        <v>27</v>
      </c>
      <c r="L87" s="97" t="s">
        <v>257</v>
      </c>
    </row>
    <row r="88" spans="1:12" ht="102" customHeight="1">
      <c r="A88" s="93" t="s">
        <v>103</v>
      </c>
      <c r="B88" s="102" t="s">
        <v>193</v>
      </c>
      <c r="C88" s="99">
        <v>2023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6" t="s">
        <v>27</v>
      </c>
      <c r="L88" s="97"/>
    </row>
    <row r="89" spans="1:12" ht="102" customHeight="1">
      <c r="A89" s="93" t="s">
        <v>327</v>
      </c>
      <c r="B89" s="102" t="s">
        <v>193</v>
      </c>
      <c r="C89" s="99">
        <v>2024</v>
      </c>
      <c r="D89" s="95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6" t="s">
        <v>27</v>
      </c>
      <c r="L89" s="97"/>
    </row>
    <row r="90" spans="1:12" ht="24.75" customHeight="1">
      <c r="A90" s="346" t="s">
        <v>122</v>
      </c>
      <c r="B90" s="346"/>
      <c r="C90" s="346"/>
      <c r="D90" s="346"/>
      <c r="E90" s="346"/>
      <c r="F90" s="346"/>
      <c r="G90" s="346"/>
      <c r="H90" s="346"/>
      <c r="I90" s="346"/>
      <c r="J90" s="346"/>
      <c r="K90" s="346"/>
      <c r="L90" s="346"/>
    </row>
    <row r="91" spans="1:12" ht="117.75" customHeight="1">
      <c r="A91" s="98" t="s">
        <v>241</v>
      </c>
      <c r="B91" s="74" t="s">
        <v>124</v>
      </c>
      <c r="C91" s="98">
        <v>2019</v>
      </c>
      <c r="D91" s="95">
        <f>E91+F91+I91+J91</f>
        <v>0</v>
      </c>
      <c r="E91" s="95">
        <v>0</v>
      </c>
      <c r="F91" s="95">
        <f>G91+H91</f>
        <v>0</v>
      </c>
      <c r="G91" s="95">
        <v>0</v>
      </c>
      <c r="H91" s="95">
        <v>0</v>
      </c>
      <c r="I91" s="95">
        <v>0</v>
      </c>
      <c r="J91" s="95">
        <v>0</v>
      </c>
      <c r="K91" s="96" t="s">
        <v>27</v>
      </c>
      <c r="L91" s="97" t="s">
        <v>328</v>
      </c>
    </row>
    <row r="92" spans="1:12" ht="135" customHeight="1">
      <c r="A92" s="98" t="s">
        <v>123</v>
      </c>
      <c r="B92" s="74" t="s">
        <v>127</v>
      </c>
      <c r="C92" s="98">
        <v>2020</v>
      </c>
      <c r="D92" s="95">
        <f>E92+F92+I92+J92</f>
        <v>0</v>
      </c>
      <c r="E92" s="42">
        <f>E93</f>
        <v>0</v>
      </c>
      <c r="F92" s="95">
        <f>G92+H92</f>
        <v>0</v>
      </c>
      <c r="G92" s="42">
        <f>H92+I92</f>
        <v>0</v>
      </c>
      <c r="H92" s="42">
        <f>H93</f>
        <v>0</v>
      </c>
      <c r="I92" s="42">
        <f>I93</f>
        <v>0</v>
      </c>
      <c r="J92" s="42">
        <f>J93</f>
        <v>0</v>
      </c>
      <c r="K92" s="96" t="s">
        <v>27</v>
      </c>
      <c r="L92" s="97" t="s">
        <v>242</v>
      </c>
    </row>
    <row r="93" spans="1:12" ht="48" customHeight="1">
      <c r="A93" s="98" t="s">
        <v>125</v>
      </c>
      <c r="B93" s="74" t="s">
        <v>126</v>
      </c>
      <c r="C93" s="103"/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9"/>
      <c r="L93" s="97"/>
    </row>
    <row r="94" spans="1:12" ht="130.5" customHeight="1">
      <c r="A94" s="98" t="s">
        <v>329</v>
      </c>
      <c r="B94" s="74" t="s">
        <v>127</v>
      </c>
      <c r="C94" s="103">
        <v>2021</v>
      </c>
      <c r="D94" s="95">
        <f>E94+F94+I94+J94</f>
        <v>0</v>
      </c>
      <c r="E94" s="42">
        <f>E95</f>
        <v>0</v>
      </c>
      <c r="F94" s="95">
        <f>G94+H94</f>
        <v>0</v>
      </c>
      <c r="G94" s="42">
        <f>H94+I94</f>
        <v>0</v>
      </c>
      <c r="H94" s="42">
        <f>H95</f>
        <v>0</v>
      </c>
      <c r="I94" s="42">
        <f>I95</f>
        <v>0</v>
      </c>
      <c r="J94" s="42">
        <f>J95</f>
        <v>0</v>
      </c>
      <c r="K94" s="96" t="s">
        <v>27</v>
      </c>
      <c r="L94" s="97" t="s">
        <v>242</v>
      </c>
    </row>
    <row r="95" spans="1:12" ht="36" customHeight="1">
      <c r="A95" s="98" t="s">
        <v>330</v>
      </c>
      <c r="B95" s="74" t="s">
        <v>128</v>
      </c>
      <c r="C95" s="103"/>
      <c r="D95" s="95">
        <f>E95+F95+I95+J95</f>
        <v>0</v>
      </c>
      <c r="E95" s="95">
        <v>0</v>
      </c>
      <c r="F95" s="95">
        <f>G95+H95</f>
        <v>0</v>
      </c>
      <c r="G95" s="95">
        <v>0</v>
      </c>
      <c r="H95" s="95">
        <v>0</v>
      </c>
      <c r="I95" s="95">
        <v>0</v>
      </c>
      <c r="J95" s="95">
        <v>0</v>
      </c>
      <c r="K95" s="99"/>
      <c r="L95" s="104"/>
    </row>
    <row r="96" spans="1:12" ht="135" customHeight="1">
      <c r="A96" s="98" t="s">
        <v>331</v>
      </c>
      <c r="B96" s="74" t="s">
        <v>127</v>
      </c>
      <c r="C96" s="103">
        <v>2022</v>
      </c>
      <c r="D96" s="95">
        <f>E96+F96+I96+J96</f>
        <v>0</v>
      </c>
      <c r="E96" s="95">
        <v>0</v>
      </c>
      <c r="F96" s="95">
        <f>G96+H96</f>
        <v>0</v>
      </c>
      <c r="G96" s="95">
        <v>0</v>
      </c>
      <c r="H96" s="95">
        <v>0</v>
      </c>
      <c r="I96" s="95">
        <v>0</v>
      </c>
      <c r="J96" s="95">
        <v>0</v>
      </c>
      <c r="K96" s="96" t="s">
        <v>27</v>
      </c>
      <c r="L96" s="97" t="s">
        <v>242</v>
      </c>
    </row>
    <row r="97" spans="1:12" ht="139.5" customHeight="1">
      <c r="A97" s="98" t="s">
        <v>332</v>
      </c>
      <c r="B97" s="74" t="s">
        <v>127</v>
      </c>
      <c r="C97" s="103">
        <v>2023</v>
      </c>
      <c r="D97" s="95">
        <f>E97+F97+I97+J97</f>
        <v>0</v>
      </c>
      <c r="E97" s="95">
        <v>0</v>
      </c>
      <c r="F97" s="95">
        <f>G97+H97</f>
        <v>0</v>
      </c>
      <c r="G97" s="95">
        <v>0</v>
      </c>
      <c r="H97" s="95">
        <v>0</v>
      </c>
      <c r="I97" s="95">
        <v>0</v>
      </c>
      <c r="J97" s="95">
        <v>0</v>
      </c>
      <c r="K97" s="96" t="s">
        <v>27</v>
      </c>
      <c r="L97" s="97" t="s">
        <v>242</v>
      </c>
    </row>
    <row r="98" spans="1:12" ht="135.75" customHeight="1">
      <c r="A98" s="98" t="s">
        <v>333</v>
      </c>
      <c r="B98" s="74" t="s">
        <v>127</v>
      </c>
      <c r="C98" s="103">
        <v>2024</v>
      </c>
      <c r="D98" s="95">
        <f>E98+F98+I98+J98</f>
        <v>0</v>
      </c>
      <c r="E98" s="95">
        <v>0</v>
      </c>
      <c r="F98" s="95">
        <f>G98+H98</f>
        <v>0</v>
      </c>
      <c r="G98" s="95">
        <v>0</v>
      </c>
      <c r="H98" s="95">
        <v>0</v>
      </c>
      <c r="I98" s="95">
        <v>0</v>
      </c>
      <c r="J98" s="95">
        <v>0</v>
      </c>
      <c r="K98" s="96" t="s">
        <v>27</v>
      </c>
      <c r="L98" s="97" t="s">
        <v>242</v>
      </c>
    </row>
    <row r="99" spans="1:12" ht="24.75" customHeight="1">
      <c r="A99" s="351"/>
      <c r="B99" s="341" t="s">
        <v>334</v>
      </c>
      <c r="C99" s="347" t="s">
        <v>65</v>
      </c>
      <c r="D99" s="95">
        <f>F99+I99+J99</f>
        <v>4740.09003</v>
      </c>
      <c r="E99" s="95">
        <v>0</v>
      </c>
      <c r="F99" s="95">
        <f>F22+F26+F38+F34</f>
        <v>2969.0850699999996</v>
      </c>
      <c r="G99" s="95">
        <f>G22+G26+G38+G34</f>
        <v>2642.48571</v>
      </c>
      <c r="H99" s="95">
        <f>H22+H26+H38+H34</f>
        <v>326.59936</v>
      </c>
      <c r="I99" s="95">
        <f>I22+I26+I38+I34</f>
        <v>1606.51271</v>
      </c>
      <c r="J99" s="95">
        <f>J19</f>
        <v>164.49225</v>
      </c>
      <c r="K99" s="99" t="s">
        <v>27</v>
      </c>
      <c r="L99" s="344"/>
    </row>
    <row r="100" spans="1:12" ht="24.75" customHeight="1">
      <c r="A100" s="351"/>
      <c r="B100" s="342"/>
      <c r="C100" s="348"/>
      <c r="D100" s="95">
        <f>I100</f>
        <v>209.03500000000003</v>
      </c>
      <c r="E100" s="95">
        <v>0</v>
      </c>
      <c r="F100" s="95">
        <v>0</v>
      </c>
      <c r="G100" s="95">
        <v>0</v>
      </c>
      <c r="H100" s="95">
        <v>0</v>
      </c>
      <c r="I100" s="95">
        <f>I30</f>
        <v>209.03500000000003</v>
      </c>
      <c r="J100" s="95">
        <v>0</v>
      </c>
      <c r="K100" s="99" t="s">
        <v>195</v>
      </c>
      <c r="L100" s="344"/>
    </row>
    <row r="101" spans="1:12" ht="24.75" customHeight="1">
      <c r="A101" s="351"/>
      <c r="B101" s="342"/>
      <c r="C101" s="105" t="s">
        <v>74</v>
      </c>
      <c r="D101" s="95">
        <f>D99+D100</f>
        <v>4949.12503</v>
      </c>
      <c r="E101" s="95">
        <f>E99</f>
        <v>0</v>
      </c>
      <c r="F101" s="95">
        <f>F99</f>
        <v>2969.0850699999996</v>
      </c>
      <c r="G101" s="95">
        <f>G99</f>
        <v>2642.48571</v>
      </c>
      <c r="H101" s="95">
        <f>H99</f>
        <v>326.59936</v>
      </c>
      <c r="I101" s="95">
        <f>I99+I100</f>
        <v>1815.54771</v>
      </c>
      <c r="J101" s="95">
        <f>J99+J100</f>
        <v>164.49225</v>
      </c>
      <c r="K101" s="157"/>
      <c r="L101" s="344"/>
    </row>
    <row r="102" spans="1:12" ht="24.75" customHeight="1">
      <c r="A102" s="351"/>
      <c r="B102" s="342"/>
      <c r="C102" s="349">
        <v>2019</v>
      </c>
      <c r="D102" s="95">
        <f>E102+F102+I102+J102</f>
        <v>6058.89968</v>
      </c>
      <c r="E102" s="95">
        <f>E52+E48+E44+E40</f>
        <v>0</v>
      </c>
      <c r="F102" s="95">
        <f aca="true" t="shared" si="1" ref="F102:F107">G102+H102</f>
        <v>3647.54479</v>
      </c>
      <c r="G102" s="95">
        <f>G52+G48+G44+G40+G68</f>
        <v>3574.59389</v>
      </c>
      <c r="H102" s="95">
        <f>H52+H48+H44+H40+H68</f>
        <v>72.95089999999999</v>
      </c>
      <c r="I102" s="95">
        <f>I52+I48+I44+I40+I68</f>
        <v>2411.35489</v>
      </c>
      <c r="J102" s="95">
        <f>J52+J48+J44+J40+J68</f>
        <v>0</v>
      </c>
      <c r="K102" s="99" t="s">
        <v>27</v>
      </c>
      <c r="L102" s="344"/>
    </row>
    <row r="103" spans="1:12" ht="24.75" customHeight="1">
      <c r="A103" s="351"/>
      <c r="B103" s="343"/>
      <c r="C103" s="350"/>
      <c r="D103" s="95">
        <f>E103+F103+I103+J103</f>
        <v>3242.00526</v>
      </c>
      <c r="E103" s="95">
        <f>E60+E56</f>
        <v>0</v>
      </c>
      <c r="F103" s="95">
        <f t="shared" si="1"/>
        <v>0</v>
      </c>
      <c r="G103" s="95">
        <f>G60+G56</f>
        <v>0</v>
      </c>
      <c r="H103" s="95">
        <f>H60+H56</f>
        <v>0</v>
      </c>
      <c r="I103" s="95">
        <f>I60+I56+I67</f>
        <v>3242.00526</v>
      </c>
      <c r="J103" s="95">
        <f>J60+J56</f>
        <v>0</v>
      </c>
      <c r="K103" s="99" t="s">
        <v>195</v>
      </c>
      <c r="L103" s="344"/>
    </row>
    <row r="104" spans="1:12" ht="24.75" customHeight="1">
      <c r="A104" s="351"/>
      <c r="B104" s="341" t="s">
        <v>334</v>
      </c>
      <c r="C104" s="106" t="s">
        <v>75</v>
      </c>
      <c r="D104" s="95">
        <f>E104+F104+I104+J104</f>
        <v>9300.90494</v>
      </c>
      <c r="E104" s="95">
        <f>SUM(E102:E103)</f>
        <v>0</v>
      </c>
      <c r="F104" s="95">
        <f t="shared" si="1"/>
        <v>3647.54479</v>
      </c>
      <c r="G104" s="95">
        <f>SUM(G102:G103)</f>
        <v>3574.59389</v>
      </c>
      <c r="H104" s="95">
        <f>SUM(H102:H103)</f>
        <v>72.95089999999999</v>
      </c>
      <c r="I104" s="95">
        <f>SUM(I102:I103)</f>
        <v>5653.36015</v>
      </c>
      <c r="J104" s="95">
        <f>SUM(J102:J103)</f>
        <v>0</v>
      </c>
      <c r="K104" s="97"/>
      <c r="L104" s="344"/>
    </row>
    <row r="105" spans="1:12" ht="24.75" customHeight="1">
      <c r="A105" s="351"/>
      <c r="B105" s="342"/>
      <c r="C105" s="27" t="s">
        <v>140</v>
      </c>
      <c r="D105" s="95">
        <f>F105+I105</f>
        <v>5433.016</v>
      </c>
      <c r="E105" s="95">
        <v>0</v>
      </c>
      <c r="F105" s="95">
        <f t="shared" si="1"/>
        <v>4949.4</v>
      </c>
      <c r="G105" s="95">
        <f>G69</f>
        <v>4522.02225</v>
      </c>
      <c r="H105" s="95">
        <f>H69</f>
        <v>427.37775</v>
      </c>
      <c r="I105" s="95">
        <f>I69</f>
        <v>483.616</v>
      </c>
      <c r="J105" s="95">
        <v>0</v>
      </c>
      <c r="K105" s="97"/>
      <c r="L105" s="344"/>
    </row>
    <row r="106" spans="1:12" ht="24.75" customHeight="1">
      <c r="A106" s="351"/>
      <c r="B106" s="342"/>
      <c r="C106" s="27" t="s">
        <v>152</v>
      </c>
      <c r="D106" s="95">
        <f>F106+I106</f>
        <v>5097.916</v>
      </c>
      <c r="E106" s="95">
        <v>0</v>
      </c>
      <c r="F106" s="95">
        <f t="shared" si="1"/>
        <v>4614.3</v>
      </c>
      <c r="G106" s="95">
        <f aca="true" t="shared" si="2" ref="G106:I107">G86</f>
        <v>4521.95243</v>
      </c>
      <c r="H106" s="95">
        <f t="shared" si="2"/>
        <v>92.34757</v>
      </c>
      <c r="I106" s="95">
        <f t="shared" si="2"/>
        <v>483.616</v>
      </c>
      <c r="J106" s="95">
        <v>0</v>
      </c>
      <c r="K106" s="97"/>
      <c r="L106" s="344"/>
    </row>
    <row r="107" spans="1:12" ht="24.75" customHeight="1">
      <c r="A107" s="351"/>
      <c r="B107" s="342"/>
      <c r="C107" s="27" t="s">
        <v>153</v>
      </c>
      <c r="D107" s="95">
        <f>F107+I107</f>
        <v>4963.7</v>
      </c>
      <c r="E107" s="95">
        <v>0</v>
      </c>
      <c r="F107" s="95">
        <f t="shared" si="1"/>
        <v>4810.8</v>
      </c>
      <c r="G107" s="95">
        <f t="shared" si="2"/>
        <v>4714.584</v>
      </c>
      <c r="H107" s="95">
        <f t="shared" si="2"/>
        <v>96.216</v>
      </c>
      <c r="I107" s="95">
        <f t="shared" si="2"/>
        <v>152.9</v>
      </c>
      <c r="J107" s="95">
        <v>0</v>
      </c>
      <c r="K107" s="97"/>
      <c r="L107" s="344"/>
    </row>
    <row r="108" spans="1:12" ht="24.75" customHeight="1">
      <c r="A108" s="351"/>
      <c r="B108" s="342"/>
      <c r="C108" s="27" t="s">
        <v>438</v>
      </c>
      <c r="D108" s="95">
        <v>0</v>
      </c>
      <c r="E108" s="95">
        <v>0</v>
      </c>
      <c r="F108" s="95">
        <v>0</v>
      </c>
      <c r="G108" s="95">
        <v>0</v>
      </c>
      <c r="H108" s="95">
        <f aca="true" t="shared" si="3" ref="H108:J109">H88+H97</f>
        <v>0</v>
      </c>
      <c r="I108" s="95">
        <f t="shared" si="3"/>
        <v>0</v>
      </c>
      <c r="J108" s="95">
        <f t="shared" si="3"/>
        <v>0</v>
      </c>
      <c r="K108" s="97"/>
      <c r="L108" s="344"/>
    </row>
    <row r="109" spans="1:12" ht="24.75" customHeight="1">
      <c r="A109" s="351"/>
      <c r="B109" s="343"/>
      <c r="C109" s="27" t="s">
        <v>15</v>
      </c>
      <c r="D109" s="95">
        <v>0</v>
      </c>
      <c r="E109" s="95">
        <v>0</v>
      </c>
      <c r="F109" s="95">
        <v>0</v>
      </c>
      <c r="G109" s="95">
        <v>0</v>
      </c>
      <c r="H109" s="95">
        <f t="shared" si="3"/>
        <v>0</v>
      </c>
      <c r="I109" s="95">
        <f t="shared" si="3"/>
        <v>0</v>
      </c>
      <c r="J109" s="95">
        <f t="shared" si="3"/>
        <v>0</v>
      </c>
      <c r="K109" s="97"/>
      <c r="L109" s="344"/>
    </row>
    <row r="110" spans="1:12" ht="24.75" customHeight="1">
      <c r="A110" s="351"/>
      <c r="B110" s="107" t="s">
        <v>24</v>
      </c>
      <c r="C110" s="27" t="s">
        <v>335</v>
      </c>
      <c r="D110" s="95">
        <f aca="true" t="shared" si="4" ref="D110:J110">D101+D104+D105+D106+D107+D108+D109</f>
        <v>29744.66197</v>
      </c>
      <c r="E110" s="95">
        <f t="shared" si="4"/>
        <v>0</v>
      </c>
      <c r="F110" s="95">
        <f t="shared" si="4"/>
        <v>20991.129859999997</v>
      </c>
      <c r="G110" s="95">
        <f t="shared" si="4"/>
        <v>19975.63828</v>
      </c>
      <c r="H110" s="95">
        <f t="shared" si="4"/>
        <v>1015.49158</v>
      </c>
      <c r="I110" s="95">
        <f t="shared" si="4"/>
        <v>8589.039859999999</v>
      </c>
      <c r="J110" s="95">
        <f t="shared" si="4"/>
        <v>164.49225</v>
      </c>
      <c r="K110" s="97"/>
      <c r="L110" s="344"/>
    </row>
    <row r="111" spans="1:12" ht="21" customHeight="1">
      <c r="A111" s="108"/>
      <c r="B111" s="109"/>
      <c r="C111" s="108"/>
      <c r="D111" s="110"/>
      <c r="E111" s="108"/>
      <c r="F111" s="108"/>
      <c r="G111" s="108"/>
      <c r="H111" s="108"/>
      <c r="I111" s="108"/>
      <c r="J111" s="108"/>
      <c r="K111" s="108"/>
      <c r="L111" s="108"/>
    </row>
    <row r="112" spans="1:12" ht="15">
      <c r="A112" s="111"/>
      <c r="B112" s="345"/>
      <c r="C112" s="345"/>
      <c r="D112" s="345"/>
      <c r="E112" s="345"/>
      <c r="F112" s="345"/>
      <c r="G112" s="345"/>
      <c r="H112" s="345"/>
      <c r="I112" s="345"/>
      <c r="J112" s="345"/>
      <c r="K112" s="345"/>
      <c r="L112" s="345"/>
    </row>
    <row r="113" spans="1:12" ht="20.25" customHeight="1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1:12" ht="15">
      <c r="A114" s="111"/>
      <c r="B114" s="345"/>
      <c r="C114" s="345"/>
      <c r="D114" s="345"/>
      <c r="E114" s="345"/>
      <c r="F114" s="345"/>
      <c r="G114" s="345"/>
      <c r="H114" s="345"/>
      <c r="I114" s="345"/>
      <c r="J114" s="345"/>
      <c r="K114" s="345"/>
      <c r="L114" s="345"/>
    </row>
    <row r="115" spans="1:12" ht="19.5" customHeight="1">
      <c r="A115" s="111"/>
      <c r="B115" s="345"/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</row>
    <row r="116" spans="1:12" ht="15">
      <c r="A116" s="111"/>
      <c r="B116" s="345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</row>
    <row r="117" spans="1:12" ht="19.5" customHeight="1">
      <c r="A117" s="111"/>
      <c r="B117" s="112"/>
      <c r="C117" s="112"/>
      <c r="D117" s="113"/>
      <c r="E117" s="113"/>
      <c r="F117" s="113"/>
      <c r="G117" s="113"/>
      <c r="H117" s="113"/>
      <c r="I117" s="113"/>
      <c r="J117" s="113"/>
      <c r="K117" s="112"/>
      <c r="L117" s="112"/>
    </row>
    <row r="118" spans="1:12" ht="15">
      <c r="A118" s="19"/>
      <c r="B118" s="340"/>
      <c r="C118" s="340"/>
      <c r="D118" s="340"/>
      <c r="E118" s="340"/>
      <c r="F118" s="340"/>
      <c r="G118" s="340"/>
      <c r="H118" s="340"/>
      <c r="I118" s="340"/>
      <c r="J118" s="340"/>
      <c r="K118" s="340"/>
      <c r="L118" s="340"/>
    </row>
    <row r="119" spans="1:12" ht="21.75" customHeight="1">
      <c r="A119" s="19"/>
      <c r="B119" s="75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5">
      <c r="A120" s="19"/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</row>
  </sheetData>
  <mergeCells count="69">
    <mergeCell ref="L30:L38"/>
    <mergeCell ref="K34:K35"/>
    <mergeCell ref="K36:K37"/>
    <mergeCell ref="K40:K43"/>
    <mergeCell ref="L40:L82"/>
    <mergeCell ref="K52:K55"/>
    <mergeCell ref="K56:K59"/>
    <mergeCell ref="K60:K63"/>
    <mergeCell ref="K46:K47"/>
    <mergeCell ref="A1:L1"/>
    <mergeCell ref="A2:L2"/>
    <mergeCell ref="A3:L3"/>
    <mergeCell ref="K48:K51"/>
    <mergeCell ref="L19:L21"/>
    <mergeCell ref="K22:K25"/>
    <mergeCell ref="L22:L29"/>
    <mergeCell ref="K28:K29"/>
    <mergeCell ref="H19:H21"/>
    <mergeCell ref="K30:K33"/>
    <mergeCell ref="I19:I21"/>
    <mergeCell ref="J19:J21"/>
    <mergeCell ref="K19:K21"/>
    <mergeCell ref="B16:L16"/>
    <mergeCell ref="A17:L17"/>
    <mergeCell ref="A18:L18"/>
    <mergeCell ref="A19:A21"/>
    <mergeCell ref="B19:B21"/>
    <mergeCell ref="C19:C21"/>
    <mergeCell ref="D19:D21"/>
    <mergeCell ref="L10:L14"/>
    <mergeCell ref="E11:E14"/>
    <mergeCell ref="F11:I11"/>
    <mergeCell ref="F12:H12"/>
    <mergeCell ref="I12:I14"/>
    <mergeCell ref="F13:F14"/>
    <mergeCell ref="G13:H13"/>
    <mergeCell ref="E10:I10"/>
    <mergeCell ref="J10:J14"/>
    <mergeCell ref="K10:K14"/>
    <mergeCell ref="I4:L4"/>
    <mergeCell ref="I5:L5"/>
    <mergeCell ref="J8:L8"/>
    <mergeCell ref="A9:L9"/>
    <mergeCell ref="A6:L6"/>
    <mergeCell ref="A7:L7"/>
    <mergeCell ref="A104:A110"/>
    <mergeCell ref="K64:K67"/>
    <mergeCell ref="K44:K45"/>
    <mergeCell ref="A10:A14"/>
    <mergeCell ref="B10:B14"/>
    <mergeCell ref="C10:C14"/>
    <mergeCell ref="D10:D14"/>
    <mergeCell ref="E19:E21"/>
    <mergeCell ref="F19:F21"/>
    <mergeCell ref="G19:G21"/>
    <mergeCell ref="A90:L90"/>
    <mergeCell ref="C99:C100"/>
    <mergeCell ref="C102:C103"/>
    <mergeCell ref="A99:A103"/>
    <mergeCell ref="B118:L118"/>
    <mergeCell ref="B120:L120"/>
    <mergeCell ref="B99:B103"/>
    <mergeCell ref="B104:B109"/>
    <mergeCell ref="L99:L103"/>
    <mergeCell ref="L104:L110"/>
    <mergeCell ref="B112:L112"/>
    <mergeCell ref="B114:L114"/>
    <mergeCell ref="B115:L115"/>
    <mergeCell ref="B116:L11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7" r:id="rId1"/>
  <rowBreaks count="4" manualBreakCount="4">
    <brk id="26" max="11" man="1"/>
    <brk id="103" max="11" man="1"/>
    <brk id="123" max="11" man="1"/>
    <brk id="1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75" zoomScaleNormal="75" zoomScaleSheetLayoutView="75" workbookViewId="0" topLeftCell="A1">
      <selection activeCell="A4" sqref="A4"/>
    </sheetView>
  </sheetViews>
  <sheetFormatPr defaultColWidth="8.8515625" defaultRowHeight="12.75"/>
  <cols>
    <col min="1" max="1" width="16.00390625" style="0" customWidth="1"/>
    <col min="2" max="2" width="30.140625" style="0" customWidth="1"/>
    <col min="3" max="3" width="27.28125" style="0" customWidth="1"/>
    <col min="4" max="4" width="9.28125" style="0" bestFit="1" customWidth="1"/>
    <col min="6" max="6" width="11.7109375" style="0" customWidth="1"/>
    <col min="7" max="7" width="13.28125" style="0" customWidth="1"/>
    <col min="8" max="8" width="10.421875" style="0" customWidth="1"/>
    <col min="9" max="9" width="17.8515625" style="0" customWidth="1"/>
    <col min="10" max="10" width="20.28125" style="0" customWidth="1"/>
    <col min="11" max="11" width="15.7109375" style="0" customWidth="1"/>
    <col min="12" max="12" width="12.140625" style="0" bestFit="1" customWidth="1"/>
    <col min="13" max="15" width="9.421875" style="0" bestFit="1" customWidth="1"/>
    <col min="16" max="16" width="14.00390625" style="0" customWidth="1"/>
    <col min="18" max="18" width="14.421875" style="0" customWidth="1"/>
  </cols>
  <sheetData>
    <row r="1" spans="1:15" ht="15">
      <c r="A1" s="372" t="s">
        <v>16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">
      <c r="A2" s="377" t="s">
        <v>387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15">
      <c r="A3" s="372" t="s">
        <v>478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1:15" ht="1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372" t="s">
        <v>349</v>
      </c>
      <c r="L4" s="372"/>
      <c r="M4" s="372"/>
      <c r="N4" s="372"/>
      <c r="O4" s="372"/>
    </row>
    <row r="5" spans="1:15" ht="18" customHeight="1">
      <c r="A5" s="165"/>
      <c r="B5" s="165"/>
      <c r="C5" s="165"/>
      <c r="D5" s="165"/>
      <c r="E5" s="165"/>
      <c r="F5" s="165"/>
      <c r="G5" s="165"/>
      <c r="H5" s="165"/>
      <c r="I5" s="165"/>
      <c r="J5" s="377" t="s">
        <v>131</v>
      </c>
      <c r="K5" s="377"/>
      <c r="L5" s="377"/>
      <c r="M5" s="377"/>
      <c r="N5" s="377"/>
      <c r="O5" s="377"/>
    </row>
    <row r="6" spans="1:15" ht="18" customHeight="1">
      <c r="A6" s="252" t="s">
        <v>416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ht="19.5" customHeight="1">
      <c r="A7" s="252" t="s">
        <v>417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</row>
    <row r="8" spans="1:15" ht="52.5" customHeight="1">
      <c r="A8" s="373" t="s">
        <v>350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</row>
    <row r="9" spans="1:15" ht="78" customHeight="1">
      <c r="A9" s="166"/>
      <c r="B9" s="167" t="s">
        <v>351</v>
      </c>
      <c r="C9" s="167" t="s">
        <v>352</v>
      </c>
      <c r="D9" s="374" t="s">
        <v>353</v>
      </c>
      <c r="E9" s="375"/>
      <c r="F9" s="375"/>
      <c r="G9" s="375"/>
      <c r="H9" s="376"/>
      <c r="I9" s="374" t="s">
        <v>354</v>
      </c>
      <c r="J9" s="375"/>
      <c r="K9" s="375"/>
      <c r="L9" s="375"/>
      <c r="M9" s="375"/>
      <c r="N9" s="375"/>
      <c r="O9" s="376"/>
    </row>
    <row r="10" spans="1:15" ht="46.5">
      <c r="A10" s="166"/>
      <c r="B10" s="166"/>
      <c r="C10" s="168"/>
      <c r="D10" s="168" t="s">
        <v>355</v>
      </c>
      <c r="E10" s="168" t="s">
        <v>356</v>
      </c>
      <c r="F10" s="168" t="s">
        <v>357</v>
      </c>
      <c r="G10" s="168" t="s">
        <v>358</v>
      </c>
      <c r="H10" s="168" t="s">
        <v>359</v>
      </c>
      <c r="I10" s="168">
        <v>2018</v>
      </c>
      <c r="J10" s="168">
        <v>2019</v>
      </c>
      <c r="K10" s="168">
        <v>2020</v>
      </c>
      <c r="L10" s="169">
        <v>2021</v>
      </c>
      <c r="M10" s="169">
        <v>2022</v>
      </c>
      <c r="N10" s="169">
        <v>2023</v>
      </c>
      <c r="O10" s="170">
        <v>2024</v>
      </c>
    </row>
    <row r="11" spans="1:15" ht="30" customHeight="1">
      <c r="A11" s="369" t="s">
        <v>360</v>
      </c>
      <c r="B11" s="369" t="s">
        <v>361</v>
      </c>
      <c r="C11" s="171" t="s">
        <v>151</v>
      </c>
      <c r="D11" s="166"/>
      <c r="E11" s="166"/>
      <c r="F11" s="166"/>
      <c r="G11" s="166"/>
      <c r="H11" s="166"/>
      <c r="I11" s="172">
        <f aca="true" t="shared" si="0" ref="I11:O11">I12+I13</f>
        <v>5122.61042</v>
      </c>
      <c r="J11" s="172">
        <f>J12+J13</f>
        <v>9300.90494</v>
      </c>
      <c r="K11" s="172">
        <f t="shared" si="0"/>
        <v>5433.0160000000005</v>
      </c>
      <c r="L11" s="195">
        <f t="shared" si="0"/>
        <v>5097.916</v>
      </c>
      <c r="M11" s="173">
        <f t="shared" si="0"/>
        <v>4963.7</v>
      </c>
      <c r="N11" s="173">
        <f t="shared" si="0"/>
        <v>0</v>
      </c>
      <c r="O11" s="173">
        <f t="shared" si="0"/>
        <v>0</v>
      </c>
    </row>
    <row r="12" spans="1:15" ht="30" customHeight="1">
      <c r="A12" s="370"/>
      <c r="B12" s="370"/>
      <c r="C12" s="171" t="s">
        <v>362</v>
      </c>
      <c r="D12" s="166"/>
      <c r="E12" s="166"/>
      <c r="F12" s="166"/>
      <c r="G12" s="166"/>
      <c r="H12" s="166"/>
      <c r="I12" s="174">
        <f>I15+I16+I33</f>
        <v>4913.57542</v>
      </c>
      <c r="J12" s="174">
        <f>J15+J16+J33+J17</f>
        <v>6058.89968</v>
      </c>
      <c r="K12" s="174">
        <f>K15+K16+K33+K17+K18</f>
        <v>5433.0160000000005</v>
      </c>
      <c r="L12" s="178">
        <f>L15+L16+L33</f>
        <v>5097.916</v>
      </c>
      <c r="M12" s="175">
        <f>M15+M16+M33</f>
        <v>4963.7</v>
      </c>
      <c r="N12" s="175">
        <f>N15+N16+N33</f>
        <v>0</v>
      </c>
      <c r="O12" s="175">
        <f>O15+O16+O33</f>
        <v>0</v>
      </c>
    </row>
    <row r="13" spans="1:15" ht="30" customHeight="1">
      <c r="A13" s="371"/>
      <c r="B13" s="371"/>
      <c r="C13" s="171" t="s">
        <v>26</v>
      </c>
      <c r="D13" s="166"/>
      <c r="E13" s="166"/>
      <c r="F13" s="166"/>
      <c r="G13" s="166"/>
      <c r="H13" s="166"/>
      <c r="I13" s="174">
        <f>I19</f>
        <v>209.035</v>
      </c>
      <c r="J13" s="174">
        <f>J19+J20</f>
        <v>3242.00526</v>
      </c>
      <c r="K13" s="175">
        <f>K19+K20</f>
        <v>0</v>
      </c>
      <c r="L13" s="178">
        <f>L19</f>
        <v>0</v>
      </c>
      <c r="M13" s="175">
        <f>M19</f>
        <v>0</v>
      </c>
      <c r="N13" s="175">
        <f>N19</f>
        <v>0</v>
      </c>
      <c r="O13" s="175">
        <f>O19</f>
        <v>0</v>
      </c>
    </row>
    <row r="14" spans="1:15" ht="30" customHeight="1">
      <c r="A14" s="378" t="s">
        <v>363</v>
      </c>
      <c r="B14" s="369" t="s">
        <v>364</v>
      </c>
      <c r="C14" s="171" t="s">
        <v>365</v>
      </c>
      <c r="D14" s="166"/>
      <c r="E14" s="166"/>
      <c r="F14" s="166"/>
      <c r="G14" s="166"/>
      <c r="H14" s="166"/>
      <c r="I14" s="174">
        <f>I15+I16+I19</f>
        <v>5122.61042</v>
      </c>
      <c r="J14" s="174">
        <f>J15+J16+J19+J17</f>
        <v>9051.92694</v>
      </c>
      <c r="K14" s="174">
        <f>K15+K16+K19+K20+K17+K18</f>
        <v>5433.0160000000005</v>
      </c>
      <c r="L14" s="178">
        <f>L15+L16+L19</f>
        <v>5097.916</v>
      </c>
      <c r="M14" s="175">
        <f>M15+M16+M19</f>
        <v>4963.7</v>
      </c>
      <c r="N14" s="175">
        <f>N15+N16+N19</f>
        <v>0</v>
      </c>
      <c r="O14" s="175">
        <f>O15+O16+O19</f>
        <v>0</v>
      </c>
    </row>
    <row r="15" spans="1:15" ht="30" customHeight="1">
      <c r="A15" s="379"/>
      <c r="B15" s="370"/>
      <c r="C15" s="171" t="s">
        <v>362</v>
      </c>
      <c r="D15" s="166">
        <v>733</v>
      </c>
      <c r="E15" s="176" t="s">
        <v>366</v>
      </c>
      <c r="F15" s="176" t="s">
        <v>367</v>
      </c>
      <c r="G15" s="177" t="s">
        <v>368</v>
      </c>
      <c r="H15" s="166" t="s">
        <v>476</v>
      </c>
      <c r="I15" s="174">
        <f>I21+I23+I26</f>
        <v>3298.83809</v>
      </c>
      <c r="J15" s="174">
        <f>J21+J23+J26</f>
        <v>3839.52083</v>
      </c>
      <c r="K15" s="175">
        <f>K22+K24+K27</f>
        <v>4857.158</v>
      </c>
      <c r="L15" s="178">
        <f>L22+L24+L29</f>
        <v>5097.916</v>
      </c>
      <c r="M15" s="178">
        <f>M22+M24+M29</f>
        <v>4963.7</v>
      </c>
      <c r="N15" s="175">
        <f>N21+N23+N26</f>
        <v>0</v>
      </c>
      <c r="O15" s="175">
        <f>O21+O23+O26</f>
        <v>0</v>
      </c>
    </row>
    <row r="16" spans="1:15" ht="30" customHeight="1">
      <c r="A16" s="379"/>
      <c r="B16" s="370"/>
      <c r="C16" s="171" t="s">
        <v>362</v>
      </c>
      <c r="D16" s="166">
        <v>733</v>
      </c>
      <c r="E16" s="176" t="s">
        <v>366</v>
      </c>
      <c r="F16" s="176" t="s">
        <v>367</v>
      </c>
      <c r="G16" s="177">
        <v>1350155550</v>
      </c>
      <c r="H16" s="166">
        <v>811</v>
      </c>
      <c r="I16" s="174">
        <f>I28</f>
        <v>1614.73733</v>
      </c>
      <c r="J16" s="174">
        <f>J28</f>
        <v>1906.29685</v>
      </c>
      <c r="K16" s="174">
        <v>0</v>
      </c>
      <c r="L16" s="175">
        <f>L28</f>
        <v>0</v>
      </c>
      <c r="M16" s="175">
        <f>M28</f>
        <v>0</v>
      </c>
      <c r="N16" s="175">
        <f>N28</f>
        <v>0</v>
      </c>
      <c r="O16" s="175">
        <f>O28</f>
        <v>0</v>
      </c>
    </row>
    <row r="17" spans="1:15" ht="30" customHeight="1">
      <c r="A17" s="379"/>
      <c r="B17" s="370"/>
      <c r="C17" s="171" t="s">
        <v>362</v>
      </c>
      <c r="D17" s="166">
        <v>733</v>
      </c>
      <c r="E17" s="176" t="s">
        <v>366</v>
      </c>
      <c r="F17" s="176" t="s">
        <v>367</v>
      </c>
      <c r="G17" s="177">
        <v>1350155550</v>
      </c>
      <c r="H17" s="166">
        <v>244</v>
      </c>
      <c r="I17" s="174">
        <f>I31</f>
        <v>209.035</v>
      </c>
      <c r="J17" s="174">
        <f>J29</f>
        <v>313.082</v>
      </c>
      <c r="K17" s="174">
        <f>K29</f>
        <v>223.121</v>
      </c>
      <c r="L17" s="175">
        <f>L31</f>
        <v>0</v>
      </c>
      <c r="M17" s="175">
        <f>M31</f>
        <v>0</v>
      </c>
      <c r="N17" s="175">
        <f>N31</f>
        <v>0</v>
      </c>
      <c r="O17" s="175">
        <f>O31</f>
        <v>0</v>
      </c>
    </row>
    <row r="18" spans="1:15" ht="30" customHeight="1">
      <c r="A18" s="379"/>
      <c r="B18" s="370"/>
      <c r="C18" s="171" t="s">
        <v>362</v>
      </c>
      <c r="D18" s="166">
        <v>733</v>
      </c>
      <c r="E18" s="176" t="s">
        <v>366</v>
      </c>
      <c r="F18" s="176" t="s">
        <v>367</v>
      </c>
      <c r="G18" s="177" t="s">
        <v>477</v>
      </c>
      <c r="H18" s="166">
        <v>244</v>
      </c>
      <c r="I18" s="174"/>
      <c r="J18" s="174"/>
      <c r="K18" s="174">
        <f>K25+K30</f>
        <v>352.737</v>
      </c>
      <c r="L18" s="175"/>
      <c r="M18" s="175"/>
      <c r="N18" s="175"/>
      <c r="O18" s="175"/>
    </row>
    <row r="19" spans="1:15" ht="30" customHeight="1">
      <c r="A19" s="379"/>
      <c r="B19" s="370"/>
      <c r="C19" s="179" t="s">
        <v>26</v>
      </c>
      <c r="D19" s="180">
        <v>735</v>
      </c>
      <c r="E19" s="181" t="s">
        <v>369</v>
      </c>
      <c r="F19" s="181" t="s">
        <v>370</v>
      </c>
      <c r="G19" s="182">
        <v>1350191000</v>
      </c>
      <c r="H19" s="180">
        <v>244</v>
      </c>
      <c r="I19" s="183">
        <f>I31</f>
        <v>209.035</v>
      </c>
      <c r="J19" s="183">
        <v>2993.02726</v>
      </c>
      <c r="K19" s="184">
        <f>K31</f>
        <v>0</v>
      </c>
      <c r="L19" s="184">
        <f>L31</f>
        <v>0</v>
      </c>
      <c r="M19" s="184">
        <f>M31</f>
        <v>0</v>
      </c>
      <c r="N19" s="184">
        <f>N31</f>
        <v>0</v>
      </c>
      <c r="O19" s="184">
        <f>O31</f>
        <v>0</v>
      </c>
    </row>
    <row r="20" spans="1:15" ht="30" customHeight="1">
      <c r="A20" s="380"/>
      <c r="B20" s="371"/>
      <c r="C20" s="179" t="s">
        <v>26</v>
      </c>
      <c r="D20" s="180">
        <v>735</v>
      </c>
      <c r="E20" s="181" t="s">
        <v>366</v>
      </c>
      <c r="F20" s="181" t="s">
        <v>367</v>
      </c>
      <c r="G20" s="182">
        <v>1350120220</v>
      </c>
      <c r="H20" s="180">
        <v>244</v>
      </c>
      <c r="I20" s="180">
        <v>0</v>
      </c>
      <c r="J20" s="180">
        <v>248.978</v>
      </c>
      <c r="K20" s="184">
        <v>0</v>
      </c>
      <c r="L20" s="185">
        <v>0</v>
      </c>
      <c r="M20" s="185">
        <v>0</v>
      </c>
      <c r="N20" s="185">
        <v>0</v>
      </c>
      <c r="O20" s="186">
        <v>0</v>
      </c>
    </row>
    <row r="21" spans="1:15" ht="62.25">
      <c r="A21" s="166"/>
      <c r="B21" s="187" t="s">
        <v>371</v>
      </c>
      <c r="C21" s="171" t="s">
        <v>362</v>
      </c>
      <c r="D21" s="166">
        <v>733</v>
      </c>
      <c r="E21" s="176" t="s">
        <v>366</v>
      </c>
      <c r="F21" s="176" t="s">
        <v>367</v>
      </c>
      <c r="G21" s="177" t="s">
        <v>368</v>
      </c>
      <c r="H21" s="166">
        <v>811</v>
      </c>
      <c r="I21" s="166">
        <v>2642.48571</v>
      </c>
      <c r="J21" s="166">
        <v>3574.59389</v>
      </c>
      <c r="K21" s="175">
        <v>0</v>
      </c>
      <c r="L21" s="188">
        <v>0</v>
      </c>
      <c r="M21" s="188">
        <v>0</v>
      </c>
      <c r="N21" s="188">
        <v>0</v>
      </c>
      <c r="O21" s="189">
        <v>0</v>
      </c>
    </row>
    <row r="22" spans="1:15" ht="62.25">
      <c r="A22" s="166"/>
      <c r="B22" s="187" t="s">
        <v>371</v>
      </c>
      <c r="C22" s="171" t="s">
        <v>362</v>
      </c>
      <c r="D22" s="166">
        <v>733</v>
      </c>
      <c r="E22" s="176" t="s">
        <v>366</v>
      </c>
      <c r="F22" s="176" t="s">
        <v>367</v>
      </c>
      <c r="G22" s="177" t="s">
        <v>368</v>
      </c>
      <c r="H22" s="166">
        <v>244</v>
      </c>
      <c r="I22" s="166"/>
      <c r="J22" s="166"/>
      <c r="K22" s="174">
        <v>4522.02225</v>
      </c>
      <c r="L22" s="190">
        <v>4521.95243</v>
      </c>
      <c r="M22" s="191">
        <v>4714.584</v>
      </c>
      <c r="N22" s="188"/>
      <c r="O22" s="189"/>
    </row>
    <row r="23" spans="1:15" ht="62.25">
      <c r="A23" s="166"/>
      <c r="B23" s="187" t="s">
        <v>372</v>
      </c>
      <c r="C23" s="171" t="s">
        <v>362</v>
      </c>
      <c r="D23" s="166">
        <v>733</v>
      </c>
      <c r="E23" s="176" t="s">
        <v>366</v>
      </c>
      <c r="F23" s="176" t="s">
        <v>367</v>
      </c>
      <c r="G23" s="177" t="s">
        <v>368</v>
      </c>
      <c r="H23" s="166">
        <v>811</v>
      </c>
      <c r="I23" s="166">
        <v>326.5536</v>
      </c>
      <c r="J23" s="166">
        <v>72.9509</v>
      </c>
      <c r="K23" s="175">
        <v>0</v>
      </c>
      <c r="L23" s="188">
        <v>0</v>
      </c>
      <c r="M23" s="188">
        <v>0</v>
      </c>
      <c r="N23" s="188">
        <v>0</v>
      </c>
      <c r="O23" s="189">
        <v>0</v>
      </c>
    </row>
    <row r="24" spans="1:15" ht="62.25">
      <c r="A24" s="166"/>
      <c r="B24" s="187" t="s">
        <v>372</v>
      </c>
      <c r="C24" s="171" t="s">
        <v>362</v>
      </c>
      <c r="D24" s="166">
        <v>733</v>
      </c>
      <c r="E24" s="176" t="s">
        <v>366</v>
      </c>
      <c r="F24" s="176" t="s">
        <v>367</v>
      </c>
      <c r="G24" s="177" t="s">
        <v>368</v>
      </c>
      <c r="H24" s="166">
        <v>244</v>
      </c>
      <c r="I24" s="166"/>
      <c r="J24" s="166"/>
      <c r="K24" s="174">
        <v>92.27775</v>
      </c>
      <c r="L24" s="190">
        <v>92.34757</v>
      </c>
      <c r="M24" s="191">
        <v>96.216</v>
      </c>
      <c r="N24" s="188"/>
      <c r="O24" s="189"/>
    </row>
    <row r="25" spans="1:15" ht="62.25">
      <c r="A25" s="166"/>
      <c r="B25" s="187" t="s">
        <v>372</v>
      </c>
      <c r="C25" s="171" t="s">
        <v>362</v>
      </c>
      <c r="D25" s="166">
        <v>733</v>
      </c>
      <c r="E25" s="176" t="s">
        <v>366</v>
      </c>
      <c r="F25" s="176" t="s">
        <v>367</v>
      </c>
      <c r="G25" s="177" t="s">
        <v>477</v>
      </c>
      <c r="H25" s="166">
        <v>244</v>
      </c>
      <c r="I25" s="166"/>
      <c r="J25" s="166"/>
      <c r="K25" s="174">
        <v>335.1</v>
      </c>
      <c r="L25" s="190"/>
      <c r="M25" s="191"/>
      <c r="N25" s="188"/>
      <c r="O25" s="189"/>
    </row>
    <row r="26" spans="1:15" ht="46.5">
      <c r="A26" s="166"/>
      <c r="B26" s="187" t="s">
        <v>373</v>
      </c>
      <c r="C26" s="171" t="s">
        <v>362</v>
      </c>
      <c r="D26" s="166">
        <v>733</v>
      </c>
      <c r="E26" s="176" t="s">
        <v>366</v>
      </c>
      <c r="F26" s="176" t="s">
        <v>367</v>
      </c>
      <c r="G26" s="177" t="s">
        <v>368</v>
      </c>
      <c r="H26" s="166">
        <v>811</v>
      </c>
      <c r="I26" s="166">
        <v>329.79878</v>
      </c>
      <c r="J26" s="166">
        <v>191.97604</v>
      </c>
      <c r="K26" s="174">
        <v>0</v>
      </c>
      <c r="L26" s="188">
        <v>0</v>
      </c>
      <c r="M26" s="188">
        <v>0</v>
      </c>
      <c r="N26" s="188">
        <v>0</v>
      </c>
      <c r="O26" s="189">
        <v>0</v>
      </c>
    </row>
    <row r="27" spans="1:15" ht="46.5">
      <c r="A27" s="166"/>
      <c r="B27" s="187" t="s">
        <v>373</v>
      </c>
      <c r="C27" s="171" t="s">
        <v>362</v>
      </c>
      <c r="D27" s="166">
        <v>733</v>
      </c>
      <c r="E27" s="176" t="s">
        <v>366</v>
      </c>
      <c r="F27" s="176" t="s">
        <v>367</v>
      </c>
      <c r="G27" s="177" t="s">
        <v>368</v>
      </c>
      <c r="H27" s="166">
        <v>244</v>
      </c>
      <c r="I27" s="166"/>
      <c r="J27" s="166"/>
      <c r="K27" s="174">
        <v>242.858</v>
      </c>
      <c r="L27" s="188"/>
      <c r="M27" s="188"/>
      <c r="N27" s="188"/>
      <c r="O27" s="189"/>
    </row>
    <row r="28" spans="1:15" ht="46.5">
      <c r="A28" s="166"/>
      <c r="B28" s="187" t="s">
        <v>373</v>
      </c>
      <c r="C28" s="171" t="s">
        <v>362</v>
      </c>
      <c r="D28" s="166">
        <v>733</v>
      </c>
      <c r="E28" s="176" t="s">
        <v>366</v>
      </c>
      <c r="F28" s="176" t="s">
        <v>367</v>
      </c>
      <c r="G28" s="177">
        <v>1350155550</v>
      </c>
      <c r="H28" s="166">
        <v>811</v>
      </c>
      <c r="I28" s="166">
        <v>1614.73733</v>
      </c>
      <c r="J28" s="166">
        <v>1906.29685</v>
      </c>
      <c r="K28" s="174">
        <v>0</v>
      </c>
      <c r="L28" s="188">
        <v>0</v>
      </c>
      <c r="M28" s="188">
        <v>0</v>
      </c>
      <c r="N28" s="188">
        <v>0</v>
      </c>
      <c r="O28" s="189">
        <v>0</v>
      </c>
    </row>
    <row r="29" spans="1:15" ht="44.25" customHeight="1">
      <c r="A29" s="166"/>
      <c r="B29" s="187" t="s">
        <v>373</v>
      </c>
      <c r="C29" s="171" t="s">
        <v>362</v>
      </c>
      <c r="D29" s="166">
        <v>733</v>
      </c>
      <c r="E29" s="176" t="s">
        <v>366</v>
      </c>
      <c r="F29" s="176" t="s">
        <v>367</v>
      </c>
      <c r="G29" s="177">
        <v>1350155550</v>
      </c>
      <c r="H29" s="166">
        <v>244</v>
      </c>
      <c r="I29" s="166">
        <v>1614.73733</v>
      </c>
      <c r="J29" s="166">
        <v>313.082</v>
      </c>
      <c r="K29" s="174">
        <v>223.121</v>
      </c>
      <c r="L29" s="166">
        <v>483.616</v>
      </c>
      <c r="M29" s="188">
        <v>152.9</v>
      </c>
      <c r="N29" s="188">
        <v>0</v>
      </c>
      <c r="O29" s="189">
        <v>0</v>
      </c>
    </row>
    <row r="30" spans="1:15" ht="44.25" customHeight="1">
      <c r="A30" s="166"/>
      <c r="B30" s="187" t="s">
        <v>373</v>
      </c>
      <c r="C30" s="171" t="s">
        <v>362</v>
      </c>
      <c r="D30" s="166">
        <v>733</v>
      </c>
      <c r="E30" s="176" t="s">
        <v>366</v>
      </c>
      <c r="F30" s="176" t="s">
        <v>367</v>
      </c>
      <c r="G30" s="177" t="s">
        <v>477</v>
      </c>
      <c r="H30" s="166">
        <v>244</v>
      </c>
      <c r="I30" s="166"/>
      <c r="J30" s="166"/>
      <c r="K30" s="174">
        <v>17.637</v>
      </c>
      <c r="L30" s="166"/>
      <c r="M30" s="188"/>
      <c r="N30" s="188"/>
      <c r="O30" s="189"/>
    </row>
    <row r="31" spans="1:15" ht="46.5">
      <c r="A31" s="166"/>
      <c r="B31" s="187" t="s">
        <v>373</v>
      </c>
      <c r="C31" s="179" t="s">
        <v>26</v>
      </c>
      <c r="D31" s="180">
        <v>735</v>
      </c>
      <c r="E31" s="181" t="s">
        <v>369</v>
      </c>
      <c r="F31" s="181" t="s">
        <v>370</v>
      </c>
      <c r="G31" s="182">
        <v>1350191000</v>
      </c>
      <c r="H31" s="180">
        <v>244</v>
      </c>
      <c r="I31" s="180">
        <v>209.035</v>
      </c>
      <c r="J31" s="180">
        <v>2993.02726</v>
      </c>
      <c r="K31" s="184">
        <v>0</v>
      </c>
      <c r="L31" s="185">
        <v>0</v>
      </c>
      <c r="M31" s="185">
        <v>0</v>
      </c>
      <c r="N31" s="185">
        <v>0</v>
      </c>
      <c r="O31" s="186">
        <v>0</v>
      </c>
    </row>
    <row r="32" spans="1:15" ht="54" customHeight="1">
      <c r="A32" s="166"/>
      <c r="B32" s="187" t="s">
        <v>373</v>
      </c>
      <c r="C32" s="179" t="s">
        <v>26</v>
      </c>
      <c r="D32" s="180">
        <v>735</v>
      </c>
      <c r="E32" s="181" t="s">
        <v>366</v>
      </c>
      <c r="F32" s="181" t="s">
        <v>367</v>
      </c>
      <c r="G32" s="182">
        <v>1350120220</v>
      </c>
      <c r="H32" s="180">
        <v>244</v>
      </c>
      <c r="I32" s="180">
        <v>0</v>
      </c>
      <c r="J32" s="180">
        <v>248.978</v>
      </c>
      <c r="K32" s="184">
        <v>0</v>
      </c>
      <c r="L32" s="185">
        <v>0</v>
      </c>
      <c r="M32" s="185">
        <v>0</v>
      </c>
      <c r="N32" s="185">
        <v>0</v>
      </c>
      <c r="O32" s="186">
        <v>0</v>
      </c>
    </row>
    <row r="33" spans="1:15" ht="86.25" customHeight="1">
      <c r="A33" s="171" t="s">
        <v>374</v>
      </c>
      <c r="B33" s="192" t="s">
        <v>375</v>
      </c>
      <c r="C33" s="171" t="s">
        <v>362</v>
      </c>
      <c r="D33" s="166"/>
      <c r="E33" s="176"/>
      <c r="F33" s="176"/>
      <c r="G33" s="166"/>
      <c r="H33" s="166"/>
      <c r="I33" s="166"/>
      <c r="J33" s="175">
        <v>0</v>
      </c>
      <c r="K33" s="175">
        <v>0</v>
      </c>
      <c r="L33" s="188">
        <v>0</v>
      </c>
      <c r="M33" s="188">
        <v>0</v>
      </c>
      <c r="N33" s="188">
        <v>0</v>
      </c>
      <c r="O33" s="189">
        <v>0</v>
      </c>
    </row>
    <row r="34" spans="1:15" ht="15">
      <c r="A34" s="171"/>
      <c r="B34" s="187"/>
      <c r="C34" s="171"/>
      <c r="D34" s="166"/>
      <c r="E34" s="176"/>
      <c r="F34" s="176"/>
      <c r="G34" s="166"/>
      <c r="H34" s="166"/>
      <c r="I34" s="166"/>
      <c r="J34" s="166"/>
      <c r="K34" s="166"/>
      <c r="L34" s="169"/>
      <c r="M34" s="169"/>
      <c r="N34" s="169"/>
      <c r="O34" s="170"/>
    </row>
    <row r="35" spans="1:15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93"/>
      <c r="L35" s="193"/>
      <c r="M35" s="193"/>
      <c r="N35" s="193"/>
      <c r="O35" s="193"/>
    </row>
    <row r="36" spans="1:15" ht="15">
      <c r="A36" s="18" t="s">
        <v>376</v>
      </c>
      <c r="B36" s="18"/>
      <c r="C36" s="18"/>
      <c r="D36" s="18"/>
      <c r="E36" s="18"/>
      <c r="F36" s="18"/>
      <c r="G36" s="18"/>
      <c r="H36" s="18"/>
      <c r="I36" s="18"/>
      <c r="J36" s="18"/>
      <c r="K36" s="193"/>
      <c r="L36" s="193"/>
      <c r="M36" s="193"/>
      <c r="N36" s="193"/>
      <c r="O36" s="193"/>
    </row>
    <row r="37" spans="1:10" ht="13.5">
      <c r="A37" s="165"/>
      <c r="B37" s="165"/>
      <c r="C37" s="165"/>
      <c r="D37" s="165"/>
      <c r="E37" s="165"/>
      <c r="F37" s="165"/>
      <c r="G37" s="165"/>
      <c r="H37" s="165"/>
      <c r="I37" s="165"/>
      <c r="J37" s="165"/>
    </row>
  </sheetData>
  <mergeCells count="14">
    <mergeCell ref="A1:O1"/>
    <mergeCell ref="A2:O2"/>
    <mergeCell ref="A3:O3"/>
    <mergeCell ref="A11:A13"/>
    <mergeCell ref="B11:B13"/>
    <mergeCell ref="B14:B20"/>
    <mergeCell ref="K4:O4"/>
    <mergeCell ref="A8:O8"/>
    <mergeCell ref="D9:H9"/>
    <mergeCell ref="I9:O9"/>
    <mergeCell ref="A6:O6"/>
    <mergeCell ref="A7:O7"/>
    <mergeCell ref="J5:O5"/>
    <mergeCell ref="A14:A20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SheetLayoutView="100" workbookViewId="0" topLeftCell="A13">
      <selection activeCell="A4" sqref="A4:J4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15">
      <c r="A1" s="324" t="s">
        <v>17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15">
      <c r="A2" s="252" t="s">
        <v>387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15">
      <c r="A3" s="12" t="s">
        <v>59</v>
      </c>
      <c r="H3" s="252" t="s">
        <v>478</v>
      </c>
      <c r="I3" s="252"/>
      <c r="J3" s="252"/>
    </row>
    <row r="4" spans="1:13" ht="15" customHeight="1">
      <c r="A4" s="266" t="s">
        <v>215</v>
      </c>
      <c r="B4" s="266"/>
      <c r="C4" s="266"/>
      <c r="D4" s="266"/>
      <c r="E4" s="266"/>
      <c r="F4" s="266"/>
      <c r="G4" s="266"/>
      <c r="H4" s="266"/>
      <c r="I4" s="266"/>
      <c r="J4" s="266"/>
      <c r="K4" s="70"/>
      <c r="L4" s="70"/>
      <c r="M4" s="70"/>
    </row>
    <row r="5" spans="1:13" ht="21" customHeight="1">
      <c r="A5" s="252" t="s">
        <v>426</v>
      </c>
      <c r="B5" s="252"/>
      <c r="C5" s="252"/>
      <c r="D5" s="252"/>
      <c r="E5" s="252"/>
      <c r="F5" s="252"/>
      <c r="G5" s="252"/>
      <c r="H5" s="252"/>
      <c r="I5" s="252"/>
      <c r="J5" s="252"/>
      <c r="K5" s="129"/>
      <c r="L5" s="129"/>
      <c r="M5" s="129"/>
    </row>
    <row r="6" spans="1:13" ht="15">
      <c r="A6" s="252" t="s">
        <v>427</v>
      </c>
      <c r="B6" s="252"/>
      <c r="C6" s="252"/>
      <c r="D6" s="252"/>
      <c r="E6" s="252"/>
      <c r="F6" s="252"/>
      <c r="G6" s="252"/>
      <c r="H6" s="252"/>
      <c r="I6" s="252"/>
      <c r="J6" s="252"/>
      <c r="K6" s="31"/>
      <c r="L6" s="31"/>
      <c r="M6" s="31"/>
    </row>
    <row r="7" spans="1:13" ht="15">
      <c r="A7" s="252" t="s">
        <v>416</v>
      </c>
      <c r="B7" s="252"/>
      <c r="C7" s="252"/>
      <c r="D7" s="252"/>
      <c r="E7" s="252"/>
      <c r="F7" s="252"/>
      <c r="G7" s="252"/>
      <c r="H7" s="252"/>
      <c r="I7" s="252"/>
      <c r="J7" s="252"/>
      <c r="K7" s="31"/>
      <c r="L7" s="31"/>
      <c r="M7" s="31"/>
    </row>
    <row r="8" spans="1:13" ht="15.75" customHeight="1">
      <c r="A8" s="252" t="s">
        <v>417</v>
      </c>
      <c r="B8" s="252"/>
      <c r="C8" s="252"/>
      <c r="D8" s="252"/>
      <c r="E8" s="252"/>
      <c r="F8" s="252"/>
      <c r="G8" s="252"/>
      <c r="H8" s="252"/>
      <c r="I8" s="252"/>
      <c r="J8" s="252"/>
      <c r="K8" s="31"/>
      <c r="L8" s="31"/>
      <c r="M8" s="31"/>
    </row>
    <row r="9" spans="1:10" ht="15">
      <c r="A9" s="12"/>
      <c r="H9" s="252"/>
      <c r="I9" s="252"/>
      <c r="J9" s="252"/>
    </row>
    <row r="10" spans="1:13" ht="42" customHeight="1">
      <c r="A10" s="205" t="s">
        <v>253</v>
      </c>
      <c r="B10" s="205"/>
      <c r="C10" s="205"/>
      <c r="D10" s="205"/>
      <c r="E10" s="205"/>
      <c r="F10" s="205"/>
      <c r="G10" s="205"/>
      <c r="H10" s="205"/>
      <c r="I10" s="205"/>
      <c r="J10" s="205"/>
      <c r="K10" s="45"/>
      <c r="L10" s="45"/>
      <c r="M10" s="45"/>
    </row>
    <row r="11" ht="19.5" customHeight="1">
      <c r="A11" s="13"/>
    </row>
    <row r="12" spans="1:10" ht="28.5" customHeight="1">
      <c r="A12" s="243" t="s">
        <v>20</v>
      </c>
      <c r="B12" s="243" t="s">
        <v>55</v>
      </c>
      <c r="C12" s="243" t="s">
        <v>33</v>
      </c>
      <c r="D12" s="243" t="s">
        <v>56</v>
      </c>
      <c r="E12" s="243" t="s">
        <v>21</v>
      </c>
      <c r="F12" s="243"/>
      <c r="G12" s="243"/>
      <c r="H12" s="243" t="s">
        <v>35</v>
      </c>
      <c r="I12" s="243" t="s">
        <v>57</v>
      </c>
      <c r="J12" s="237" t="s">
        <v>48</v>
      </c>
    </row>
    <row r="13" spans="1:10" ht="27.75" customHeight="1">
      <c r="A13" s="243"/>
      <c r="B13" s="243"/>
      <c r="C13" s="243"/>
      <c r="D13" s="243"/>
      <c r="E13" s="243" t="s">
        <v>22</v>
      </c>
      <c r="F13" s="243" t="s">
        <v>38</v>
      </c>
      <c r="G13" s="243"/>
      <c r="H13" s="243"/>
      <c r="I13" s="243"/>
      <c r="J13" s="237"/>
    </row>
    <row r="14" spans="1:10" ht="48" customHeight="1">
      <c r="A14" s="243"/>
      <c r="B14" s="243"/>
      <c r="C14" s="243"/>
      <c r="D14" s="243"/>
      <c r="E14" s="243"/>
      <c r="F14" s="5" t="s">
        <v>39</v>
      </c>
      <c r="G14" s="5" t="s">
        <v>23</v>
      </c>
      <c r="H14" s="243"/>
      <c r="I14" s="243"/>
      <c r="J14" s="237"/>
    </row>
    <row r="15" spans="1:10" ht="19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</row>
    <row r="16" spans="1:10" ht="19.5" customHeight="1">
      <c r="A16" s="28">
        <v>1</v>
      </c>
      <c r="B16" s="362" t="s">
        <v>243</v>
      </c>
      <c r="C16" s="362"/>
      <c r="D16" s="362"/>
      <c r="E16" s="362"/>
      <c r="F16" s="362"/>
      <c r="G16" s="362"/>
      <c r="H16" s="362"/>
      <c r="I16" s="362"/>
      <c r="J16" s="362"/>
    </row>
    <row r="17" spans="1:10" ht="32.25" customHeight="1">
      <c r="A17" s="232" t="s">
        <v>286</v>
      </c>
      <c r="B17" s="232"/>
      <c r="C17" s="232"/>
      <c r="D17" s="232"/>
      <c r="E17" s="232"/>
      <c r="F17" s="232"/>
      <c r="G17" s="232"/>
      <c r="H17" s="232"/>
      <c r="I17" s="232"/>
      <c r="J17" s="232"/>
    </row>
    <row r="18" spans="1:10" ht="29.25" customHeight="1">
      <c r="A18" s="232" t="s">
        <v>287</v>
      </c>
      <c r="B18" s="232"/>
      <c r="C18" s="232"/>
      <c r="D18" s="232"/>
      <c r="E18" s="232"/>
      <c r="F18" s="232"/>
      <c r="G18" s="232"/>
      <c r="H18" s="232"/>
      <c r="I18" s="232"/>
      <c r="J18" s="232"/>
    </row>
    <row r="19" spans="1:10" ht="19.5" customHeight="1">
      <c r="A19" s="381" t="s">
        <v>25</v>
      </c>
      <c r="B19" s="278" t="s">
        <v>244</v>
      </c>
      <c r="C19" s="6" t="s">
        <v>64</v>
      </c>
      <c r="D19" s="41">
        <f>G19</f>
        <v>5.99712</v>
      </c>
      <c r="E19" s="41">
        <v>0</v>
      </c>
      <c r="F19" s="41">
        <v>0</v>
      </c>
      <c r="G19" s="41">
        <v>5.99712</v>
      </c>
      <c r="H19" s="35">
        <v>0</v>
      </c>
      <c r="I19" s="278" t="s">
        <v>245</v>
      </c>
      <c r="J19" s="278" t="s">
        <v>246</v>
      </c>
    </row>
    <row r="20" spans="1:10" ht="19.5" customHeight="1">
      <c r="A20" s="382"/>
      <c r="B20" s="279"/>
      <c r="C20" s="6" t="s">
        <v>65</v>
      </c>
      <c r="D20" s="41">
        <v>0</v>
      </c>
      <c r="E20" s="41">
        <v>0</v>
      </c>
      <c r="F20" s="41">
        <v>0</v>
      </c>
      <c r="G20" s="41">
        <v>0</v>
      </c>
      <c r="H20" s="35">
        <v>0</v>
      </c>
      <c r="I20" s="279"/>
      <c r="J20" s="279"/>
    </row>
    <row r="21" spans="1:10" ht="19.5" customHeight="1">
      <c r="A21" s="382"/>
      <c r="B21" s="279"/>
      <c r="C21" s="82" t="s">
        <v>66</v>
      </c>
      <c r="D21" s="81">
        <f>G21</f>
        <v>0</v>
      </c>
      <c r="E21" s="81">
        <v>0</v>
      </c>
      <c r="F21" s="81">
        <v>0</v>
      </c>
      <c r="G21" s="81">
        <v>0</v>
      </c>
      <c r="H21" s="84">
        <v>0</v>
      </c>
      <c r="I21" s="279"/>
      <c r="J21" s="279"/>
    </row>
    <row r="22" spans="1:10" ht="19.5" customHeight="1">
      <c r="A22" s="382"/>
      <c r="B22" s="279"/>
      <c r="C22" s="6" t="s">
        <v>140</v>
      </c>
      <c r="D22" s="41">
        <v>20</v>
      </c>
      <c r="E22" s="41">
        <v>0</v>
      </c>
      <c r="F22" s="41">
        <v>0</v>
      </c>
      <c r="G22" s="41">
        <v>20</v>
      </c>
      <c r="H22" s="35">
        <v>0</v>
      </c>
      <c r="I22" s="279"/>
      <c r="J22" s="279"/>
    </row>
    <row r="23" spans="1:10" ht="19.5" customHeight="1">
      <c r="A23" s="382"/>
      <c r="B23" s="279"/>
      <c r="C23" s="6" t="s">
        <v>152</v>
      </c>
      <c r="D23" s="41">
        <v>20</v>
      </c>
      <c r="E23" s="41">
        <v>0</v>
      </c>
      <c r="F23" s="41">
        <v>0</v>
      </c>
      <c r="G23" s="41">
        <v>20</v>
      </c>
      <c r="H23" s="35">
        <v>0</v>
      </c>
      <c r="I23" s="279"/>
      <c r="J23" s="279"/>
    </row>
    <row r="24" spans="1:10" ht="19.5" customHeight="1">
      <c r="A24" s="383"/>
      <c r="B24" s="280"/>
      <c r="C24" s="6" t="s">
        <v>153</v>
      </c>
      <c r="D24" s="41">
        <v>20</v>
      </c>
      <c r="E24" s="41">
        <v>0</v>
      </c>
      <c r="F24" s="41">
        <v>0</v>
      </c>
      <c r="G24" s="41">
        <v>20</v>
      </c>
      <c r="H24" s="35">
        <v>0</v>
      </c>
      <c r="I24" s="280"/>
      <c r="J24" s="280"/>
    </row>
    <row r="25" spans="1:10" ht="19.5" customHeight="1">
      <c r="A25" s="387" t="s">
        <v>28</v>
      </c>
      <c r="B25" s="296" t="s">
        <v>249</v>
      </c>
      <c r="C25" s="6" t="s">
        <v>64</v>
      </c>
      <c r="D25" s="34">
        <f aca="true" t="shared" si="0" ref="D25:D37">G25</f>
        <v>2840.72484</v>
      </c>
      <c r="E25" s="34">
        <v>0</v>
      </c>
      <c r="F25" s="34">
        <v>0</v>
      </c>
      <c r="G25" s="34">
        <v>2840.72484</v>
      </c>
      <c r="H25" s="35">
        <v>0</v>
      </c>
      <c r="I25" s="278" t="s">
        <v>29</v>
      </c>
      <c r="J25" s="278" t="s">
        <v>250</v>
      </c>
    </row>
    <row r="26" spans="1:10" ht="19.5" customHeight="1">
      <c r="A26" s="388"/>
      <c r="B26" s="281"/>
      <c r="C26" s="6" t="s">
        <v>65</v>
      </c>
      <c r="D26" s="34">
        <f t="shared" si="0"/>
        <v>2959.38196</v>
      </c>
      <c r="E26" s="34">
        <v>0</v>
      </c>
      <c r="F26" s="34">
        <v>0</v>
      </c>
      <c r="G26" s="34">
        <v>2959.38196</v>
      </c>
      <c r="H26" s="35">
        <v>0</v>
      </c>
      <c r="I26" s="279"/>
      <c r="J26" s="279"/>
    </row>
    <row r="27" spans="1:10" ht="19.5" customHeight="1">
      <c r="A27" s="388"/>
      <c r="B27" s="281"/>
      <c r="C27" s="82" t="s">
        <v>66</v>
      </c>
      <c r="D27" s="81">
        <f>G27</f>
        <v>2827.77297</v>
      </c>
      <c r="E27" s="81">
        <v>0</v>
      </c>
      <c r="F27" s="81">
        <v>0</v>
      </c>
      <c r="G27" s="81">
        <v>2827.77297</v>
      </c>
      <c r="H27" s="84">
        <v>0</v>
      </c>
      <c r="I27" s="279"/>
      <c r="J27" s="279"/>
    </row>
    <row r="28" spans="1:10" ht="19.5" customHeight="1">
      <c r="A28" s="388"/>
      <c r="B28" s="281"/>
      <c r="C28" s="6" t="s">
        <v>140</v>
      </c>
      <c r="D28" s="34">
        <f>G28</f>
        <v>0</v>
      </c>
      <c r="E28" s="34">
        <v>0</v>
      </c>
      <c r="F28" s="34">
        <v>0</v>
      </c>
      <c r="G28" s="34">
        <v>0</v>
      </c>
      <c r="H28" s="76">
        <v>0</v>
      </c>
      <c r="I28" s="279"/>
      <c r="J28" s="279"/>
    </row>
    <row r="29" spans="1:10" ht="19.5" customHeight="1">
      <c r="A29" s="388"/>
      <c r="B29" s="281"/>
      <c r="C29" s="6" t="s">
        <v>152</v>
      </c>
      <c r="D29" s="34">
        <f>G29</f>
        <v>0</v>
      </c>
      <c r="E29" s="34">
        <v>0</v>
      </c>
      <c r="F29" s="34">
        <v>0</v>
      </c>
      <c r="G29" s="34">
        <v>0</v>
      </c>
      <c r="H29" s="76">
        <v>0</v>
      </c>
      <c r="I29" s="279"/>
      <c r="J29" s="279"/>
    </row>
    <row r="30" spans="1:10" ht="19.5" customHeight="1">
      <c r="A30" s="389"/>
      <c r="B30" s="282"/>
      <c r="C30" s="6" t="s">
        <v>153</v>
      </c>
      <c r="D30" s="34">
        <f>G30</f>
        <v>0</v>
      </c>
      <c r="E30" s="34">
        <v>0</v>
      </c>
      <c r="F30" s="34">
        <v>0</v>
      </c>
      <c r="G30" s="34">
        <v>0</v>
      </c>
      <c r="H30" s="76">
        <v>0</v>
      </c>
      <c r="I30" s="280"/>
      <c r="J30" s="280"/>
    </row>
    <row r="31" spans="1:10" ht="19.5" customHeight="1">
      <c r="A31" s="387" t="s">
        <v>30</v>
      </c>
      <c r="B31" s="296" t="s">
        <v>254</v>
      </c>
      <c r="C31" s="6" t="s">
        <v>64</v>
      </c>
      <c r="D31" s="34">
        <f t="shared" si="0"/>
        <v>506.2011</v>
      </c>
      <c r="E31" s="34">
        <v>0</v>
      </c>
      <c r="F31" s="34">
        <v>0</v>
      </c>
      <c r="G31" s="34">
        <v>506.2011</v>
      </c>
      <c r="H31" s="41">
        <v>0</v>
      </c>
      <c r="I31" s="278" t="s">
        <v>29</v>
      </c>
      <c r="J31" s="247" t="s">
        <v>251</v>
      </c>
    </row>
    <row r="32" spans="1:10" ht="19.5" customHeight="1">
      <c r="A32" s="388"/>
      <c r="B32" s="281"/>
      <c r="C32" s="6" t="s">
        <v>65</v>
      </c>
      <c r="D32" s="34">
        <f>G32</f>
        <v>457.97888</v>
      </c>
      <c r="E32" s="34">
        <v>0</v>
      </c>
      <c r="F32" s="34">
        <v>0</v>
      </c>
      <c r="G32" s="34">
        <v>457.97888</v>
      </c>
      <c r="H32" s="41">
        <v>0</v>
      </c>
      <c r="I32" s="279"/>
      <c r="J32" s="248"/>
    </row>
    <row r="33" spans="1:10" ht="19.5" customHeight="1">
      <c r="A33" s="388"/>
      <c r="B33" s="281"/>
      <c r="C33" s="82" t="s">
        <v>66</v>
      </c>
      <c r="D33" s="81">
        <f t="shared" si="0"/>
        <v>428.78789</v>
      </c>
      <c r="E33" s="81">
        <v>0</v>
      </c>
      <c r="F33" s="81">
        <v>0</v>
      </c>
      <c r="G33" s="81">
        <v>428.78789</v>
      </c>
      <c r="H33" s="81">
        <v>0</v>
      </c>
      <c r="I33" s="279"/>
      <c r="J33" s="248"/>
    </row>
    <row r="34" spans="1:10" ht="19.5" customHeight="1">
      <c r="A34" s="388"/>
      <c r="B34" s="281"/>
      <c r="C34" s="6" t="s">
        <v>140</v>
      </c>
      <c r="D34" s="34">
        <f t="shared" si="0"/>
        <v>454.09</v>
      </c>
      <c r="E34" s="34">
        <v>0</v>
      </c>
      <c r="F34" s="34">
        <v>0</v>
      </c>
      <c r="G34" s="34">
        <v>454.09</v>
      </c>
      <c r="H34" s="41">
        <v>0</v>
      </c>
      <c r="I34" s="279"/>
      <c r="J34" s="248"/>
    </row>
    <row r="35" spans="1:10" ht="19.5" customHeight="1">
      <c r="A35" s="388"/>
      <c r="B35" s="281"/>
      <c r="C35" s="6" t="s">
        <v>152</v>
      </c>
      <c r="D35" s="34">
        <f t="shared" si="0"/>
        <v>304.09</v>
      </c>
      <c r="E35" s="34">
        <v>0</v>
      </c>
      <c r="F35" s="34">
        <v>0</v>
      </c>
      <c r="G35" s="34">
        <v>304.09</v>
      </c>
      <c r="H35" s="41">
        <v>0</v>
      </c>
      <c r="I35" s="279"/>
      <c r="J35" s="248"/>
    </row>
    <row r="36" spans="1:10" ht="19.5" customHeight="1">
      <c r="A36" s="389"/>
      <c r="B36" s="282"/>
      <c r="C36" s="6" t="s">
        <v>153</v>
      </c>
      <c r="D36" s="34">
        <f>G36</f>
        <v>304.09</v>
      </c>
      <c r="E36" s="34">
        <v>0</v>
      </c>
      <c r="F36" s="34">
        <v>0</v>
      </c>
      <c r="G36" s="34">
        <v>304.09</v>
      </c>
      <c r="H36" s="41">
        <v>0</v>
      </c>
      <c r="I36" s="280"/>
      <c r="J36" s="249"/>
    </row>
    <row r="37" spans="1:10" ht="30" customHeight="1">
      <c r="A37" s="121" t="s">
        <v>31</v>
      </c>
      <c r="B37" s="44" t="s">
        <v>252</v>
      </c>
      <c r="C37" s="11" t="s">
        <v>64</v>
      </c>
      <c r="D37" s="33">
        <f t="shared" si="0"/>
        <v>31.93577</v>
      </c>
      <c r="E37" s="33">
        <v>0</v>
      </c>
      <c r="F37" s="34">
        <v>0</v>
      </c>
      <c r="G37" s="33">
        <v>31.93577</v>
      </c>
      <c r="H37" s="33">
        <v>0</v>
      </c>
      <c r="I37" s="44" t="s">
        <v>54</v>
      </c>
      <c r="J37" s="247" t="s">
        <v>251</v>
      </c>
    </row>
    <row r="38" spans="1:10" ht="69.75" customHeight="1">
      <c r="A38" s="64" t="s">
        <v>60</v>
      </c>
      <c r="B38" s="44" t="s">
        <v>288</v>
      </c>
      <c r="C38" s="11" t="s">
        <v>66</v>
      </c>
      <c r="D38" s="33">
        <f>G38</f>
        <v>0</v>
      </c>
      <c r="E38" s="33">
        <v>0</v>
      </c>
      <c r="F38" s="34">
        <v>0</v>
      </c>
      <c r="G38" s="33">
        <v>0</v>
      </c>
      <c r="H38" s="33">
        <v>0</v>
      </c>
      <c r="I38" s="44" t="s">
        <v>54</v>
      </c>
      <c r="J38" s="248"/>
    </row>
    <row r="39" spans="1:10" ht="19.5" customHeight="1">
      <c r="A39" s="92" t="s">
        <v>68</v>
      </c>
      <c r="B39" s="384" t="s">
        <v>289</v>
      </c>
      <c r="C39" s="385"/>
      <c r="D39" s="385"/>
      <c r="E39" s="385"/>
      <c r="F39" s="385"/>
      <c r="G39" s="385"/>
      <c r="H39" s="385"/>
      <c r="I39" s="385"/>
      <c r="J39" s="386"/>
    </row>
    <row r="40" spans="1:10" ht="19.5" customHeight="1">
      <c r="A40" s="259" t="s">
        <v>290</v>
      </c>
      <c r="B40" s="260"/>
      <c r="C40" s="260"/>
      <c r="D40" s="260"/>
      <c r="E40" s="260"/>
      <c r="F40" s="260"/>
      <c r="G40" s="260"/>
      <c r="H40" s="260"/>
      <c r="I40" s="260"/>
      <c r="J40" s="261"/>
    </row>
    <row r="41" spans="1:10" ht="19.5" customHeight="1">
      <c r="A41" s="259" t="s">
        <v>291</v>
      </c>
      <c r="B41" s="260"/>
      <c r="C41" s="260"/>
      <c r="D41" s="260"/>
      <c r="E41" s="260"/>
      <c r="F41" s="260"/>
      <c r="G41" s="260"/>
      <c r="H41" s="260"/>
      <c r="I41" s="260"/>
      <c r="J41" s="261"/>
    </row>
    <row r="42" spans="1:10" ht="19.5" customHeight="1">
      <c r="A42" s="387" t="s">
        <v>71</v>
      </c>
      <c r="B42" s="278" t="s">
        <v>247</v>
      </c>
      <c r="C42" s="6" t="s">
        <v>64</v>
      </c>
      <c r="D42" s="41">
        <f aca="true" t="shared" si="1" ref="D42:D47">G42</f>
        <v>327.68481</v>
      </c>
      <c r="E42" s="41">
        <v>0</v>
      </c>
      <c r="F42" s="41">
        <v>0</v>
      </c>
      <c r="G42" s="41">
        <v>327.68481</v>
      </c>
      <c r="H42" s="35">
        <v>0</v>
      </c>
      <c r="I42" s="247" t="s">
        <v>29</v>
      </c>
      <c r="J42" s="278" t="s">
        <v>248</v>
      </c>
    </row>
    <row r="43" spans="1:10" ht="19.5" customHeight="1">
      <c r="A43" s="388"/>
      <c r="B43" s="279"/>
      <c r="C43" s="6" t="s">
        <v>65</v>
      </c>
      <c r="D43" s="34">
        <f t="shared" si="1"/>
        <v>392.20377</v>
      </c>
      <c r="E43" s="34">
        <v>0</v>
      </c>
      <c r="F43" s="34">
        <v>0</v>
      </c>
      <c r="G43" s="34">
        <v>392.20377</v>
      </c>
      <c r="H43" s="35">
        <v>0</v>
      </c>
      <c r="I43" s="248"/>
      <c r="J43" s="279"/>
    </row>
    <row r="44" spans="1:10" ht="19.5" customHeight="1">
      <c r="A44" s="388"/>
      <c r="B44" s="279"/>
      <c r="C44" s="82" t="s">
        <v>66</v>
      </c>
      <c r="D44" s="81">
        <f t="shared" si="1"/>
        <v>399.77835</v>
      </c>
      <c r="E44" s="81">
        <v>0</v>
      </c>
      <c r="F44" s="81">
        <v>0</v>
      </c>
      <c r="G44" s="81">
        <v>399.77835</v>
      </c>
      <c r="H44" s="84">
        <v>0</v>
      </c>
      <c r="I44" s="248"/>
      <c r="J44" s="279"/>
    </row>
    <row r="45" spans="1:10" ht="19.5" customHeight="1">
      <c r="A45" s="388"/>
      <c r="B45" s="279"/>
      <c r="C45" s="6" t="s">
        <v>140</v>
      </c>
      <c r="D45" s="34">
        <f t="shared" si="1"/>
        <v>387.602</v>
      </c>
      <c r="E45" s="34">
        <v>0</v>
      </c>
      <c r="F45" s="34">
        <v>0</v>
      </c>
      <c r="G45" s="34">
        <v>387.602</v>
      </c>
      <c r="H45" s="35">
        <v>0</v>
      </c>
      <c r="I45" s="248"/>
      <c r="J45" s="279"/>
    </row>
    <row r="46" spans="1:10" ht="19.5" customHeight="1">
      <c r="A46" s="388"/>
      <c r="B46" s="279"/>
      <c r="C46" s="6" t="s">
        <v>152</v>
      </c>
      <c r="D46" s="34">
        <f t="shared" si="1"/>
        <v>372.421</v>
      </c>
      <c r="E46" s="34">
        <v>0</v>
      </c>
      <c r="F46" s="34">
        <v>0</v>
      </c>
      <c r="G46" s="34">
        <v>372.421</v>
      </c>
      <c r="H46" s="35">
        <v>0</v>
      </c>
      <c r="I46" s="248"/>
      <c r="J46" s="279"/>
    </row>
    <row r="47" spans="1:10" ht="19.5" customHeight="1">
      <c r="A47" s="389"/>
      <c r="B47" s="280"/>
      <c r="C47" s="6" t="s">
        <v>153</v>
      </c>
      <c r="D47" s="34">
        <f t="shared" si="1"/>
        <v>372.421</v>
      </c>
      <c r="E47" s="34">
        <v>0</v>
      </c>
      <c r="F47" s="34">
        <v>0</v>
      </c>
      <c r="G47" s="34">
        <v>372.421</v>
      </c>
      <c r="H47" s="35">
        <v>0</v>
      </c>
      <c r="I47" s="249"/>
      <c r="J47" s="280"/>
    </row>
    <row r="48" spans="1:10" ht="19.5" customHeight="1">
      <c r="A48" s="240"/>
      <c r="B48" s="202" t="s">
        <v>24</v>
      </c>
      <c r="C48" s="20" t="s">
        <v>64</v>
      </c>
      <c r="D48" s="43">
        <f>D19+D25+D31+D37+D42</f>
        <v>3712.5436400000003</v>
      </c>
      <c r="E48" s="43">
        <f>E19+E25+E31+E37+E42</f>
        <v>0</v>
      </c>
      <c r="F48" s="43">
        <f>F19+F25+F31+F37+F42</f>
        <v>0</v>
      </c>
      <c r="G48" s="43">
        <f>G19+G25+G31+G37+G42</f>
        <v>3712.5436400000003</v>
      </c>
      <c r="H48" s="43">
        <v>0</v>
      </c>
      <c r="I48" s="237"/>
      <c r="J48" s="237"/>
    </row>
    <row r="49" spans="1:10" ht="19.5" customHeight="1">
      <c r="A49" s="240"/>
      <c r="B49" s="202"/>
      <c r="C49" s="20" t="s">
        <v>65</v>
      </c>
      <c r="D49" s="43">
        <f>D20+D26+D32+D43</f>
        <v>3809.5646100000004</v>
      </c>
      <c r="E49" s="43">
        <v>0</v>
      </c>
      <c r="F49" s="43">
        <v>0</v>
      </c>
      <c r="G49" s="43">
        <f>G20+G26+G32+G43</f>
        <v>3809.5646100000004</v>
      </c>
      <c r="H49" s="43">
        <v>0</v>
      </c>
      <c r="I49" s="237"/>
      <c r="J49" s="237"/>
    </row>
    <row r="50" spans="1:10" ht="19.5" customHeight="1">
      <c r="A50" s="240"/>
      <c r="B50" s="202"/>
      <c r="C50" s="86" t="s">
        <v>66</v>
      </c>
      <c r="D50" s="156">
        <f>D21+D27+D33+D44+D38</f>
        <v>3656.33921</v>
      </c>
      <c r="E50" s="156">
        <f>E21+E27+E33+E44</f>
        <v>0</v>
      </c>
      <c r="F50" s="156">
        <f>F21+F27+F33+F44</f>
        <v>0</v>
      </c>
      <c r="G50" s="156">
        <f>G21+G27+G33+G38+G44</f>
        <v>3656.33921</v>
      </c>
      <c r="H50" s="156">
        <v>0</v>
      </c>
      <c r="I50" s="237"/>
      <c r="J50" s="237"/>
    </row>
    <row r="51" spans="1:10" ht="19.5" customHeight="1">
      <c r="A51" s="240"/>
      <c r="B51" s="202"/>
      <c r="C51" s="20" t="s">
        <v>140</v>
      </c>
      <c r="D51" s="43">
        <f>G51</f>
        <v>861.692</v>
      </c>
      <c r="E51" s="43">
        <v>0</v>
      </c>
      <c r="F51" s="43">
        <v>0</v>
      </c>
      <c r="G51" s="43">
        <f>G22+G28+G34+G45</f>
        <v>861.692</v>
      </c>
      <c r="H51" s="43">
        <v>0</v>
      </c>
      <c r="I51" s="237"/>
      <c r="J51" s="237"/>
    </row>
    <row r="52" spans="1:10" ht="19.5" customHeight="1">
      <c r="A52" s="240"/>
      <c r="B52" s="202"/>
      <c r="C52" s="20" t="s">
        <v>152</v>
      </c>
      <c r="D52" s="43">
        <f>G52</f>
        <v>696.511</v>
      </c>
      <c r="E52" s="43">
        <v>0</v>
      </c>
      <c r="F52" s="43">
        <v>0</v>
      </c>
      <c r="G52" s="43">
        <f>G23+G29+G35+G46</f>
        <v>696.511</v>
      </c>
      <c r="H52" s="43">
        <v>0</v>
      </c>
      <c r="I52" s="237"/>
      <c r="J52" s="237"/>
    </row>
    <row r="53" spans="1:10" ht="19.5" customHeight="1">
      <c r="A53" s="240"/>
      <c r="B53" s="202"/>
      <c r="C53" s="20" t="s">
        <v>153</v>
      </c>
      <c r="D53" s="43">
        <f>G53</f>
        <v>696.511</v>
      </c>
      <c r="E53" s="43">
        <v>0</v>
      </c>
      <c r="F53" s="43">
        <v>0</v>
      </c>
      <c r="G53" s="43">
        <f>G24+G30+G36+G47</f>
        <v>696.511</v>
      </c>
      <c r="H53" s="43">
        <v>0</v>
      </c>
      <c r="I53" s="237"/>
      <c r="J53" s="237"/>
    </row>
    <row r="54" spans="1:10" ht="19.5" customHeight="1">
      <c r="A54" s="240"/>
      <c r="B54" s="202"/>
      <c r="C54" s="20" t="s">
        <v>420</v>
      </c>
      <c r="D54" s="43">
        <f>D48+D49+D50+D51+D52+D53</f>
        <v>13433.161460000003</v>
      </c>
      <c r="E54" s="43">
        <v>0</v>
      </c>
      <c r="F54" s="43">
        <v>0</v>
      </c>
      <c r="G54" s="43">
        <f>G48+G49+G50+G51+G52+G53</f>
        <v>13433.161460000003</v>
      </c>
      <c r="H54" s="43">
        <v>0</v>
      </c>
      <c r="I54" s="237"/>
      <c r="J54" s="237"/>
    </row>
    <row r="56" spans="1:10" ht="19.5" customHeight="1">
      <c r="A56" s="19"/>
      <c r="B56" s="216"/>
      <c r="C56" s="216"/>
      <c r="D56" s="216"/>
      <c r="E56" s="216"/>
      <c r="F56" s="216"/>
      <c r="G56" s="216"/>
      <c r="H56" s="216"/>
      <c r="I56" s="216"/>
      <c r="J56" s="216"/>
    </row>
    <row r="57" spans="1:10" ht="15">
      <c r="A57" s="19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21.75" customHeight="1">
      <c r="A58" s="19"/>
      <c r="B58" s="216"/>
      <c r="C58" s="216"/>
      <c r="D58" s="216"/>
      <c r="E58" s="216"/>
      <c r="F58" s="216"/>
      <c r="G58" s="216"/>
      <c r="H58" s="216"/>
      <c r="I58" s="216"/>
      <c r="J58" s="216"/>
    </row>
    <row r="59" spans="1:10" ht="15">
      <c r="A59" s="19"/>
      <c r="B59" s="216"/>
      <c r="C59" s="216"/>
      <c r="D59" s="216"/>
      <c r="E59" s="216"/>
      <c r="F59" s="216"/>
      <c r="G59" s="216"/>
      <c r="H59" s="216"/>
      <c r="I59" s="216"/>
      <c r="J59" s="216"/>
    </row>
    <row r="60" spans="1:10" ht="15">
      <c r="A60" s="19"/>
      <c r="B60" s="216"/>
      <c r="C60" s="216"/>
      <c r="D60" s="216"/>
      <c r="E60" s="216"/>
      <c r="F60" s="216"/>
      <c r="G60" s="216"/>
      <c r="H60" s="216"/>
      <c r="I60" s="216"/>
      <c r="J60" s="216"/>
    </row>
    <row r="61" spans="1:10" ht="15">
      <c r="A61" s="19"/>
      <c r="B61" s="16"/>
      <c r="C61" s="16"/>
      <c r="D61" s="17"/>
      <c r="E61" s="17"/>
      <c r="F61" s="17"/>
      <c r="G61" s="17"/>
      <c r="H61" s="17"/>
      <c r="I61" s="16"/>
      <c r="J61" s="16"/>
    </row>
    <row r="62" spans="1:10" ht="15">
      <c r="A62" s="19"/>
      <c r="B62" s="340"/>
      <c r="C62" s="340"/>
      <c r="D62" s="340"/>
      <c r="E62" s="340"/>
      <c r="F62" s="340"/>
      <c r="G62" s="340"/>
      <c r="H62" s="340"/>
      <c r="I62" s="340"/>
      <c r="J62" s="340"/>
    </row>
    <row r="63" spans="1:10" ht="15">
      <c r="A63" s="19"/>
      <c r="B63" s="18"/>
      <c r="C63" s="18"/>
      <c r="D63" s="18"/>
      <c r="E63" s="18"/>
      <c r="F63" s="18"/>
      <c r="G63" s="18"/>
      <c r="H63" s="18"/>
      <c r="I63" s="18"/>
      <c r="J63" s="18"/>
    </row>
    <row r="64" spans="1:10" ht="15">
      <c r="A64" s="19"/>
      <c r="B64" s="216"/>
      <c r="C64" s="216"/>
      <c r="D64" s="216"/>
      <c r="E64" s="216"/>
      <c r="F64" s="216"/>
      <c r="G64" s="216"/>
      <c r="H64" s="216"/>
      <c r="I64" s="216"/>
      <c r="J64" s="216"/>
    </row>
  </sheetData>
  <mergeCells count="53">
    <mergeCell ref="A1:J1"/>
    <mergeCell ref="A2:J2"/>
    <mergeCell ref="H3:J3"/>
    <mergeCell ref="A42:A47"/>
    <mergeCell ref="B42:B47"/>
    <mergeCell ref="J37:J38"/>
    <mergeCell ref="A31:A36"/>
    <mergeCell ref="B31:B36"/>
    <mergeCell ref="I31:I36"/>
    <mergeCell ref="J31:J36"/>
    <mergeCell ref="A25:A30"/>
    <mergeCell ref="B25:B30"/>
    <mergeCell ref="I25:I30"/>
    <mergeCell ref="J25:J30"/>
    <mergeCell ref="B64:J64"/>
    <mergeCell ref="B58:J58"/>
    <mergeCell ref="B59:J59"/>
    <mergeCell ref="B60:J60"/>
    <mergeCell ref="B62:J62"/>
    <mergeCell ref="B56:J56"/>
    <mergeCell ref="B39:J39"/>
    <mergeCell ref="A40:J40"/>
    <mergeCell ref="A41:J41"/>
    <mergeCell ref="A48:A54"/>
    <mergeCell ref="B48:B54"/>
    <mergeCell ref="I48:I54"/>
    <mergeCell ref="J48:J54"/>
    <mergeCell ref="I42:I47"/>
    <mergeCell ref="J42:J47"/>
    <mergeCell ref="A17:J17"/>
    <mergeCell ref="A18:J18"/>
    <mergeCell ref="A19:A24"/>
    <mergeCell ref="B19:B24"/>
    <mergeCell ref="I19:I24"/>
    <mergeCell ref="J19:J24"/>
    <mergeCell ref="J12:J14"/>
    <mergeCell ref="E13:E14"/>
    <mergeCell ref="F13:G13"/>
    <mergeCell ref="B16:J16"/>
    <mergeCell ref="H9:J9"/>
    <mergeCell ref="A10:J10"/>
    <mergeCell ref="A5:J5"/>
    <mergeCell ref="A12:A14"/>
    <mergeCell ref="B12:B14"/>
    <mergeCell ref="C12:C14"/>
    <mergeCell ref="D12:D14"/>
    <mergeCell ref="E12:G12"/>
    <mergeCell ref="H12:H14"/>
    <mergeCell ref="I12:I14"/>
    <mergeCell ref="A6:J6"/>
    <mergeCell ref="A7:J7"/>
    <mergeCell ref="A8:J8"/>
    <mergeCell ref="A4:J4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landscape" paperSize="9" scale="83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2019-12-26T12:01:34Z</cp:lastPrinted>
  <dcterms:created xsi:type="dcterms:W3CDTF">1996-10-08T23:32:33Z</dcterms:created>
  <dcterms:modified xsi:type="dcterms:W3CDTF">2020-01-15T08:18:04Z</dcterms:modified>
  <cp:category/>
  <cp:version/>
  <cp:contentType/>
  <cp:contentStatus/>
</cp:coreProperties>
</file>