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<sst xmlns="http://schemas.openxmlformats.org/spreadsheetml/2006/main" count="122" uniqueCount="81">
  <si>
    <t xml:space="preserve">Приложение № 2 </t>
  </si>
  <si>
    <t xml:space="preserve"> к постановлению администрации</t>
  </si>
  <si>
    <t xml:space="preserve">ЗАТО г.Радужный Владимирской области 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</si>
  <si>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</si>
  <si>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</si>
  <si>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</si>
  <si>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</si>
  <si>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</si>
  <si>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</si>
  <si>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</si>
  <si>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</si>
  <si>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</si>
  <si>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</si>
  <si>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</si>
  <si>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</si>
  <si>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</si>
  <si>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</si>
  <si>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</si>
  <si>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</si>
  <si>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</si>
  <si>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</si>
  <si>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</si>
  <si>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</si>
  <si>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</si>
  <si>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</si>
  <si>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</si>
  <si>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</si>
  <si>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</si>
  <si>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</si>
  <si>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</si>
  <si>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</si>
  <si>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</si>
  <si>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4.1</t>
  </si>
  <si>
    <t>Администрирование официального сайта муниципального образования ЗАТО г. Радужный Владимирской области</t>
  </si>
  <si>
    <t>Обеспечение открытости и  100% доступности официального сайта органов местного самоуправления</t>
  </si>
  <si>
    <t>4.2</t>
  </si>
  <si>
    <t>Наполнение информацией официального сайта муниципального образования ЗАТО г. Радужный Владимирской области</t>
  </si>
  <si>
    <t>ИТОГО: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</si>
  <si>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</si>
  <si>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</si>
  <si>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5.1</t>
  </si>
  <si>
    <t>Покупка, продление и сопровождение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</si>
  <si>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</si>
  <si>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</si>
  <si>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</si>
  <si>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5.2</t>
  </si>
  <si>
    <t>Приобретение средств антивирусной защиты</t>
  </si>
  <si>
    <t>Итого по пункту 5:</t>
  </si>
  <si>
    <t>Адм</t>
  </si>
  <si>
    <t>Фин.упр.</t>
  </si>
  <si>
    <t>Приобретение, обновление и содержание средств вычислительной, периферийной техники и средств связи</t>
  </si>
  <si>
    <t>6.1</t>
  </si>
  <si>
    <t>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</si>
  <si>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</si>
  <si>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6.2</t>
  </si>
  <si>
    <t>Приобретение средств вычислительной, периферийной техники и средств связи</t>
  </si>
  <si>
    <t>Итого по пункту 6: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</si>
  <si>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</si>
  <si>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</si>
  <si>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</si>
  <si>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</si>
  <si>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</si>
  <si>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</si>
  <si>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</si>
  <si>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>Задача 4: Предупреждение угроз, возникающих в информационном обществе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</si>
  <si>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</si>
  <si>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10.1</t>
  </si>
  <si>
    <t>Приобретение оборудования и программного обеспечения для обеспечения информационной безопасности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</si>
  <si>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</si>
  <si>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10.2</t>
  </si>
  <si>
    <t>Аттестация рабочих мест, разработка пакета организационно-распорядительной документации, разработка модели угроз</t>
  </si>
  <si>
    <t>Итого:</t>
  </si>
  <si>
    <t>ИТОГО по программе:</t>
  </si>
  <si>
    <t>2017-2022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</si>
  <si>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</si>
  <si>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</si>
  <si>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</si>
  <si>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</si>
  <si>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</si>
  <si>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Е.Е.Цветкова</t>
  </si>
  <si>
    <t>от "25"  декабря 2019 г. № 1823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</si>
</sst>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_-* #,##0.00000_р_._-;\-* #,##0.00000_р_._-;_-* \-?????_р_._-;_-@_-"/>
    <numFmt numFmtId="166" formatCode="_-* #,##0.00000\ _₽_-;\-* #,##0.00000\ _₽_-;_-* \-???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7" fillId="0" borderId="10" xfId="58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165" fontId="7" fillId="33" borderId="10" xfId="58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58" applyNumberFormat="1" applyFont="1" applyFill="1" applyBorder="1" applyAlignment="1" applyProtection="1">
      <alignment vertical="center" wrapText="1"/>
      <protection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5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58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view="pageBreakPreview" zoomScale="98" zoomScaleSheetLayoutView="98" zoomScalePageLayoutView="0" workbookViewId="0" topLeftCell="A1">
      <selection activeCell="I4" sqref="I4:L4"/>
    </sheetView>
  </sheetViews>
  <sheetFormatPr defaultColWidth="9.140625" defaultRowHeight="15"/>
  <cols>
    <col min="1" max="1" width="4.28125" style="1" customWidth="1"/>
    <col min="2" max="2" width="41.8515625" style="0" customWidth="1"/>
    <col min="3" max="3" width="10.140625" style="0" customWidth="1"/>
    <col min="4" max="4" width="13.8515625" style="0" customWidth="1"/>
    <col min="5" max="5" width="8.28125" style="0" customWidth="1"/>
    <col min="6" max="6" width="7.140625" style="0" customWidth="1"/>
    <col min="7" max="7" width="11.8515625" style="0" customWidth="1"/>
    <col min="8" max="8" width="9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53.8515625" style="0" customWidth="1"/>
    <col min="15" max="15" width="12.28125" style="0" customWidth="1"/>
  </cols>
  <sheetData>
    <row r="1" spans="1:12" ht="15" customHeight="1">
      <c r="A1" s="2"/>
      <c r="B1" s="3"/>
      <c r="C1" s="3"/>
      <c r="D1" s="3"/>
      <c r="E1" s="4"/>
      <c r="F1" s="4"/>
      <c r="G1" s="4"/>
      <c r="H1" s="4"/>
      <c r="I1" s="39" t="s">
        <v>0</v>
      </c>
      <c r="J1" s="39"/>
      <c r="K1" s="39"/>
      <c r="L1" s="39"/>
    </row>
    <row r="2" spans="1:12" ht="15" customHeight="1">
      <c r="A2" s="2"/>
      <c r="B2" s="3"/>
      <c r="C2" s="3"/>
      <c r="D2" s="3"/>
      <c r="E2" s="4"/>
      <c r="F2" s="4"/>
      <c r="G2" s="4"/>
      <c r="H2" s="4"/>
      <c r="I2" s="39" t="s">
        <v>1</v>
      </c>
      <c r="J2" s="39"/>
      <c r="K2" s="39"/>
      <c r="L2" s="39"/>
    </row>
    <row r="3" spans="1:12" ht="15" customHeight="1">
      <c r="A3" s="2"/>
      <c r="B3" s="3"/>
      <c r="C3" s="3"/>
      <c r="D3" s="3"/>
      <c r="E3" s="4"/>
      <c r="F3" s="4"/>
      <c r="G3" s="4"/>
      <c r="H3" s="4"/>
      <c r="I3" s="39" t="s">
        <v>2</v>
      </c>
      <c r="J3" s="39"/>
      <c r="K3" s="39"/>
      <c r="L3" s="39"/>
    </row>
    <row r="4" spans="1:12" ht="15" customHeight="1">
      <c r="A4"/>
      <c r="B4" s="5"/>
      <c r="C4" s="5"/>
      <c r="D4" s="5"/>
      <c r="E4" s="5"/>
      <c r="F4" s="5"/>
      <c r="G4" s="5"/>
      <c r="H4" s="5"/>
      <c r="I4" s="40" t="s">
        <v>80</v>
      </c>
      <c r="J4" s="40"/>
      <c r="K4" s="40"/>
      <c r="L4" s="40"/>
    </row>
    <row r="5" spans="1:12" ht="18" customHeight="1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" customHeight="1">
      <c r="A6" s="42" t="s">
        <v>4</v>
      </c>
      <c r="B6" s="42" t="s">
        <v>5</v>
      </c>
      <c r="C6" s="42" t="s">
        <v>6</v>
      </c>
      <c r="D6" s="42" t="s">
        <v>7</v>
      </c>
      <c r="E6" s="42" t="s">
        <v>8</v>
      </c>
      <c r="F6" s="42"/>
      <c r="G6" s="42"/>
      <c r="H6" s="42"/>
      <c r="I6" s="42"/>
      <c r="J6" s="42" t="s">
        <v>9</v>
      </c>
      <c r="K6" s="42" t="s">
        <v>10</v>
      </c>
      <c r="L6" s="42" t="s">
        <v>11</v>
      </c>
    </row>
    <row r="7" spans="1:12" ht="15.75" customHeight="1">
      <c r="A7" s="42"/>
      <c r="B7" s="42"/>
      <c r="C7" s="42"/>
      <c r="D7" s="42"/>
      <c r="E7" s="42" t="s">
        <v>12</v>
      </c>
      <c r="F7" s="42" t="s">
        <v>13</v>
      </c>
      <c r="G7" s="42"/>
      <c r="H7" s="42"/>
      <c r="I7" s="42"/>
      <c r="J7" s="42"/>
      <c r="K7" s="42"/>
      <c r="L7" s="42"/>
    </row>
    <row r="8" spans="1:12" ht="29.25" customHeight="1">
      <c r="A8" s="42"/>
      <c r="B8" s="42"/>
      <c r="C8" s="42"/>
      <c r="D8" s="42"/>
      <c r="E8" s="42"/>
      <c r="F8" s="42" t="s">
        <v>14</v>
      </c>
      <c r="G8" s="42"/>
      <c r="H8" s="42"/>
      <c r="I8" s="42" t="s">
        <v>15</v>
      </c>
      <c r="J8" s="42"/>
      <c r="K8" s="42"/>
      <c r="L8" s="42"/>
    </row>
    <row r="9" spans="1:12" ht="15.75" customHeight="1">
      <c r="A9" s="42"/>
      <c r="B9" s="42"/>
      <c r="C9" s="42"/>
      <c r="D9" s="42"/>
      <c r="E9" s="42"/>
      <c r="F9" s="42" t="s">
        <v>16</v>
      </c>
      <c r="G9" s="42" t="s">
        <v>17</v>
      </c>
      <c r="H9" s="42"/>
      <c r="I9" s="42"/>
      <c r="J9" s="42"/>
      <c r="K9" s="42"/>
      <c r="L9" s="42"/>
    </row>
    <row r="10" spans="1:12" ht="39" customHeight="1">
      <c r="A10" s="42"/>
      <c r="B10" s="42"/>
      <c r="C10" s="42"/>
      <c r="D10" s="42"/>
      <c r="E10" s="42"/>
      <c r="F10" s="42"/>
      <c r="G10" s="6" t="s">
        <v>18</v>
      </c>
      <c r="H10" s="6" t="s">
        <v>19</v>
      </c>
      <c r="I10" s="42"/>
      <c r="J10" s="42"/>
      <c r="K10" s="42"/>
      <c r="L10" s="42"/>
    </row>
    <row r="11" spans="1:12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47.25" customHeight="1">
      <c r="A12" s="43" t="s">
        <v>20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.75" customHeight="1">
      <c r="A13" s="43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6.5" customHeight="1">
      <c r="A14" s="44">
        <v>1</v>
      </c>
      <c r="B14" s="44" t="s">
        <v>22</v>
      </c>
      <c r="C14" s="7">
        <v>2017</v>
      </c>
      <c r="D14" s="8">
        <f>F14+I14+E14</f>
        <v>0</v>
      </c>
      <c r="E14" s="9"/>
      <c r="F14" s="9"/>
      <c r="G14" s="9"/>
      <c r="H14" s="9"/>
      <c r="I14" s="10">
        <v>0</v>
      </c>
      <c r="J14" s="9"/>
      <c r="K14" s="44" t="s">
        <v>23</v>
      </c>
      <c r="L14" s="44" t="s">
        <v>24</v>
      </c>
    </row>
    <row r="15" spans="1:12" ht="16.5" customHeight="1">
      <c r="A15" s="44"/>
      <c r="B15" s="44"/>
      <c r="C15" s="7">
        <v>2018</v>
      </c>
      <c r="D15" s="8">
        <f>F15+I15+E15</f>
        <v>0</v>
      </c>
      <c r="E15" s="9"/>
      <c r="F15" s="9"/>
      <c r="G15" s="9"/>
      <c r="H15" s="9"/>
      <c r="I15" s="8">
        <v>0</v>
      </c>
      <c r="J15" s="9"/>
      <c r="K15" s="44"/>
      <c r="L15" s="44"/>
    </row>
    <row r="16" spans="1:12" ht="16.5" customHeight="1">
      <c r="A16" s="44"/>
      <c r="B16" s="44"/>
      <c r="C16" s="7">
        <v>2019</v>
      </c>
      <c r="D16" s="8">
        <f>E16+F16+I16</f>
        <v>0</v>
      </c>
      <c r="E16" s="9"/>
      <c r="F16" s="9"/>
      <c r="G16" s="9"/>
      <c r="H16" s="9"/>
      <c r="I16" s="8">
        <v>0</v>
      </c>
      <c r="J16" s="9"/>
      <c r="K16" s="44"/>
      <c r="L16" s="44"/>
    </row>
    <row r="17" spans="1:12" ht="16.5" customHeight="1">
      <c r="A17" s="44"/>
      <c r="B17" s="44"/>
      <c r="C17" s="7">
        <v>2020</v>
      </c>
      <c r="D17" s="8">
        <f>E17+F17+I17</f>
        <v>0</v>
      </c>
      <c r="E17" s="9"/>
      <c r="F17" s="9"/>
      <c r="G17" s="9"/>
      <c r="H17" s="9"/>
      <c r="I17" s="8">
        <v>0</v>
      </c>
      <c r="J17" s="9"/>
      <c r="K17" s="44"/>
      <c r="L17" s="44"/>
    </row>
    <row r="18" spans="1:12" ht="16.5" customHeight="1">
      <c r="A18" s="44"/>
      <c r="B18" s="44"/>
      <c r="C18" s="11">
        <v>2021</v>
      </c>
      <c r="D18" s="8">
        <f>E18+F18+I18</f>
        <v>0</v>
      </c>
      <c r="E18" s="12"/>
      <c r="F18" s="9"/>
      <c r="G18" s="9"/>
      <c r="H18" s="9"/>
      <c r="I18" s="8">
        <v>0</v>
      </c>
      <c r="J18" s="9"/>
      <c r="K18" s="44"/>
      <c r="L18" s="44"/>
    </row>
    <row r="19" spans="1:12" ht="16.5" customHeight="1">
      <c r="A19" s="44"/>
      <c r="B19" s="44"/>
      <c r="C19" s="11">
        <v>2022</v>
      </c>
      <c r="D19" s="8">
        <f>E19+F19+I19</f>
        <v>0</v>
      </c>
      <c r="E19" s="12"/>
      <c r="F19" s="9"/>
      <c r="G19" s="9"/>
      <c r="H19" s="9"/>
      <c r="I19" s="8">
        <v>0</v>
      </c>
      <c r="J19" s="9"/>
      <c r="K19" s="44"/>
      <c r="L19" s="44"/>
    </row>
    <row r="20" spans="1:12" ht="16.5" customHeight="1">
      <c r="A20" s="44">
        <v>2</v>
      </c>
      <c r="B20" s="44" t="s">
        <v>25</v>
      </c>
      <c r="C20" s="7">
        <v>2017</v>
      </c>
      <c r="D20" s="8">
        <f aca="true" t="shared" si="0" ref="D20:D31">F20+I20+E20</f>
        <v>94.45352</v>
      </c>
      <c r="E20" s="9"/>
      <c r="F20" s="9"/>
      <c r="G20" s="9"/>
      <c r="H20" s="9"/>
      <c r="I20" s="8">
        <v>94.45352</v>
      </c>
      <c r="J20" s="9"/>
      <c r="K20" s="44" t="s">
        <v>26</v>
      </c>
      <c r="L20" s="44" t="s">
        <v>27</v>
      </c>
    </row>
    <row r="21" spans="1:12" ht="16.5" customHeight="1">
      <c r="A21" s="44"/>
      <c r="B21" s="44"/>
      <c r="C21" s="7">
        <v>2018</v>
      </c>
      <c r="D21" s="8">
        <f t="shared" si="0"/>
        <v>94.45352</v>
      </c>
      <c r="E21" s="9"/>
      <c r="F21" s="9"/>
      <c r="G21" s="9"/>
      <c r="H21" s="9"/>
      <c r="I21" s="8">
        <v>94.45352</v>
      </c>
      <c r="J21" s="9"/>
      <c r="K21" s="44"/>
      <c r="L21" s="44"/>
    </row>
    <row r="22" spans="1:12" ht="16.5" customHeight="1">
      <c r="A22" s="44"/>
      <c r="B22" s="44"/>
      <c r="C22" s="7">
        <v>2019</v>
      </c>
      <c r="D22" s="8">
        <f t="shared" si="0"/>
        <v>96.0548</v>
      </c>
      <c r="E22" s="9"/>
      <c r="F22" s="9"/>
      <c r="G22" s="9"/>
      <c r="H22" s="9"/>
      <c r="I22" s="8">
        <v>96.0548</v>
      </c>
      <c r="J22" s="9"/>
      <c r="K22" s="44"/>
      <c r="L22" s="44"/>
    </row>
    <row r="23" spans="1:12" ht="16.5" customHeight="1">
      <c r="A23" s="44"/>
      <c r="B23" s="44"/>
      <c r="C23" s="7">
        <v>2020</v>
      </c>
      <c r="D23" s="8">
        <f t="shared" si="0"/>
        <v>104</v>
      </c>
      <c r="E23" s="9"/>
      <c r="F23" s="9"/>
      <c r="G23" s="9"/>
      <c r="H23" s="9"/>
      <c r="I23" s="8">
        <v>104</v>
      </c>
      <c r="J23" s="9"/>
      <c r="K23" s="44"/>
      <c r="L23" s="44"/>
    </row>
    <row r="24" spans="1:12" ht="16.5" customHeight="1">
      <c r="A24" s="44"/>
      <c r="B24" s="44"/>
      <c r="C24" s="11">
        <v>2021</v>
      </c>
      <c r="D24" s="8">
        <f t="shared" si="0"/>
        <v>104</v>
      </c>
      <c r="E24" s="9"/>
      <c r="F24" s="9"/>
      <c r="G24" s="9"/>
      <c r="H24" s="9"/>
      <c r="I24" s="8">
        <v>104</v>
      </c>
      <c r="J24" s="9"/>
      <c r="K24" s="44"/>
      <c r="L24" s="44"/>
    </row>
    <row r="25" spans="1:12" ht="16.5" customHeight="1">
      <c r="A25" s="44"/>
      <c r="B25" s="44"/>
      <c r="C25" s="11">
        <v>2022</v>
      </c>
      <c r="D25" s="8">
        <f t="shared" si="0"/>
        <v>104</v>
      </c>
      <c r="E25" s="9"/>
      <c r="F25" s="9"/>
      <c r="G25" s="9"/>
      <c r="H25" s="9"/>
      <c r="I25" s="8">
        <v>104</v>
      </c>
      <c r="J25" s="9"/>
      <c r="K25" s="44"/>
      <c r="L25" s="44"/>
    </row>
    <row r="26" spans="1:12" ht="16.5" customHeight="1">
      <c r="A26" s="44">
        <v>3</v>
      </c>
      <c r="B26" s="44" t="s">
        <v>28</v>
      </c>
      <c r="C26" s="7">
        <v>2017</v>
      </c>
      <c r="D26" s="8">
        <f t="shared" si="0"/>
        <v>84</v>
      </c>
      <c r="E26" s="9"/>
      <c r="F26" s="9"/>
      <c r="G26" s="9"/>
      <c r="H26" s="9"/>
      <c r="I26" s="8">
        <v>84</v>
      </c>
      <c r="J26" s="9"/>
      <c r="K26" s="44" t="s">
        <v>26</v>
      </c>
      <c r="L26" s="44" t="s">
        <v>29</v>
      </c>
    </row>
    <row r="27" spans="1:12" ht="16.5" customHeight="1">
      <c r="A27" s="44"/>
      <c r="B27" s="44"/>
      <c r="C27" s="7">
        <v>2018</v>
      </c>
      <c r="D27" s="8">
        <f t="shared" si="0"/>
        <v>108</v>
      </c>
      <c r="E27" s="9"/>
      <c r="F27" s="9"/>
      <c r="G27" s="9"/>
      <c r="H27" s="9"/>
      <c r="I27" s="8">
        <v>108</v>
      </c>
      <c r="J27" s="9"/>
      <c r="K27" s="44"/>
      <c r="L27" s="44"/>
    </row>
    <row r="28" spans="1:12" ht="16.5" customHeight="1">
      <c r="A28" s="44"/>
      <c r="B28" s="44"/>
      <c r="C28" s="7">
        <v>2019</v>
      </c>
      <c r="D28" s="8">
        <f t="shared" si="0"/>
        <v>0</v>
      </c>
      <c r="E28" s="9"/>
      <c r="F28" s="9"/>
      <c r="G28" s="9"/>
      <c r="H28" s="9"/>
      <c r="I28" s="8">
        <v>0</v>
      </c>
      <c r="J28" s="9"/>
      <c r="K28" s="44"/>
      <c r="L28" s="44"/>
    </row>
    <row r="29" spans="1:12" ht="16.5" customHeight="1">
      <c r="A29" s="44"/>
      <c r="B29" s="44"/>
      <c r="C29" s="7">
        <v>2020</v>
      </c>
      <c r="D29" s="8">
        <f t="shared" si="0"/>
        <v>0</v>
      </c>
      <c r="E29" s="9"/>
      <c r="F29" s="9"/>
      <c r="G29" s="9"/>
      <c r="H29" s="9"/>
      <c r="I29" s="8">
        <v>0</v>
      </c>
      <c r="J29" s="9"/>
      <c r="K29" s="44"/>
      <c r="L29" s="44"/>
    </row>
    <row r="30" spans="1:12" ht="16.5" customHeight="1">
      <c r="A30" s="44"/>
      <c r="B30" s="44"/>
      <c r="C30" s="11">
        <v>2021</v>
      </c>
      <c r="D30" s="8">
        <f t="shared" si="0"/>
        <v>0</v>
      </c>
      <c r="E30" s="9"/>
      <c r="F30" s="9"/>
      <c r="G30" s="9"/>
      <c r="H30" s="9"/>
      <c r="I30" s="8">
        <v>0</v>
      </c>
      <c r="J30" s="9"/>
      <c r="K30" s="44"/>
      <c r="L30" s="44"/>
    </row>
    <row r="31" spans="1:12" ht="16.5" customHeight="1">
      <c r="A31" s="44"/>
      <c r="B31" s="44"/>
      <c r="C31" s="11">
        <v>2022</v>
      </c>
      <c r="D31" s="8">
        <f t="shared" si="0"/>
        <v>0</v>
      </c>
      <c r="E31" s="9"/>
      <c r="F31" s="9"/>
      <c r="G31" s="9"/>
      <c r="H31" s="9"/>
      <c r="I31" s="8">
        <v>0</v>
      </c>
      <c r="J31" s="9"/>
      <c r="K31" s="44"/>
      <c r="L31" s="44"/>
    </row>
    <row r="32" spans="1:12" ht="15" customHeight="1">
      <c r="A32" s="45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7.25" customHeight="1">
      <c r="A33" s="13">
        <v>4</v>
      </c>
      <c r="B33" s="46" t="s">
        <v>31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6.5" customHeight="1">
      <c r="A34" s="44" t="s">
        <v>32</v>
      </c>
      <c r="B34" s="44" t="s">
        <v>33</v>
      </c>
      <c r="C34" s="7">
        <v>2017</v>
      </c>
      <c r="D34" s="8">
        <f aca="true" t="shared" si="1" ref="D34:D51">F34+I34+E34</f>
        <v>85.8</v>
      </c>
      <c r="E34" s="14"/>
      <c r="F34" s="14"/>
      <c r="G34" s="14"/>
      <c r="H34" s="14"/>
      <c r="I34" s="8">
        <v>85.8</v>
      </c>
      <c r="J34" s="15"/>
      <c r="K34" s="44" t="s">
        <v>26</v>
      </c>
      <c r="L34" s="44" t="s">
        <v>34</v>
      </c>
    </row>
    <row r="35" spans="1:12" ht="16.5" customHeight="1">
      <c r="A35" s="44"/>
      <c r="B35" s="44"/>
      <c r="C35" s="7">
        <v>2018</v>
      </c>
      <c r="D35" s="8">
        <f t="shared" si="1"/>
        <v>85.8</v>
      </c>
      <c r="E35" s="14"/>
      <c r="F35" s="14"/>
      <c r="G35" s="14"/>
      <c r="H35" s="14"/>
      <c r="I35" s="8">
        <v>85.8</v>
      </c>
      <c r="J35" s="15"/>
      <c r="K35" s="44"/>
      <c r="L35" s="44"/>
    </row>
    <row r="36" spans="1:12" ht="16.5" customHeight="1">
      <c r="A36" s="44"/>
      <c r="B36" s="44"/>
      <c r="C36" s="7">
        <v>2019</v>
      </c>
      <c r="D36" s="8">
        <f t="shared" si="1"/>
        <v>96</v>
      </c>
      <c r="E36" s="14"/>
      <c r="F36" s="14"/>
      <c r="G36" s="14"/>
      <c r="H36" s="14"/>
      <c r="I36" s="8">
        <v>96</v>
      </c>
      <c r="J36" s="15"/>
      <c r="K36" s="44"/>
      <c r="L36" s="44"/>
    </row>
    <row r="37" spans="1:12" ht="16.5" customHeight="1">
      <c r="A37" s="44"/>
      <c r="B37" s="44"/>
      <c r="C37" s="7">
        <v>2020</v>
      </c>
      <c r="D37" s="8">
        <f t="shared" si="1"/>
        <v>96</v>
      </c>
      <c r="E37" s="14"/>
      <c r="F37" s="14"/>
      <c r="G37" s="14"/>
      <c r="H37" s="14"/>
      <c r="I37" s="8">
        <v>96</v>
      </c>
      <c r="J37" s="15"/>
      <c r="K37" s="44"/>
      <c r="L37" s="44"/>
    </row>
    <row r="38" spans="1:12" ht="16.5" customHeight="1">
      <c r="A38" s="44"/>
      <c r="B38" s="44"/>
      <c r="C38" s="11">
        <v>2021</v>
      </c>
      <c r="D38" s="8">
        <f t="shared" si="1"/>
        <v>96</v>
      </c>
      <c r="E38" s="14"/>
      <c r="F38" s="14"/>
      <c r="G38" s="14"/>
      <c r="H38" s="14"/>
      <c r="I38" s="8">
        <v>96</v>
      </c>
      <c r="J38" s="15"/>
      <c r="K38" s="44"/>
      <c r="L38" s="44"/>
    </row>
    <row r="39" spans="1:12" ht="16.5" customHeight="1">
      <c r="A39" s="44"/>
      <c r="B39" s="44"/>
      <c r="C39" s="11">
        <v>2022</v>
      </c>
      <c r="D39" s="8">
        <f t="shared" si="1"/>
        <v>96</v>
      </c>
      <c r="E39" s="14"/>
      <c r="F39" s="14"/>
      <c r="G39" s="14"/>
      <c r="H39" s="14"/>
      <c r="I39" s="8">
        <v>96</v>
      </c>
      <c r="J39" s="15"/>
      <c r="K39" s="44"/>
      <c r="L39" s="44"/>
    </row>
    <row r="40" spans="1:12" ht="16.5" customHeight="1">
      <c r="A40" s="44" t="s">
        <v>35</v>
      </c>
      <c r="B40" s="44" t="s">
        <v>36</v>
      </c>
      <c r="C40" s="7">
        <v>2017</v>
      </c>
      <c r="D40" s="8">
        <f t="shared" si="1"/>
        <v>99.6</v>
      </c>
      <c r="E40" s="14"/>
      <c r="F40" s="14"/>
      <c r="G40" s="14"/>
      <c r="H40" s="14"/>
      <c r="I40" s="8">
        <v>99.6</v>
      </c>
      <c r="J40" s="15"/>
      <c r="K40" s="44"/>
      <c r="L40" s="44"/>
    </row>
    <row r="41" spans="1:12" ht="16.5" customHeight="1">
      <c r="A41" s="44"/>
      <c r="B41" s="44"/>
      <c r="C41" s="7">
        <v>2018</v>
      </c>
      <c r="D41" s="8">
        <f t="shared" si="1"/>
        <v>99.6</v>
      </c>
      <c r="E41" s="14"/>
      <c r="F41" s="14"/>
      <c r="G41" s="14"/>
      <c r="H41" s="14"/>
      <c r="I41" s="8">
        <v>99.6</v>
      </c>
      <c r="J41" s="15"/>
      <c r="K41" s="44"/>
      <c r="L41" s="44"/>
    </row>
    <row r="42" spans="1:12" ht="16.5" customHeight="1">
      <c r="A42" s="44"/>
      <c r="B42" s="44"/>
      <c r="C42" s="7">
        <v>2019</v>
      </c>
      <c r="D42" s="8">
        <f t="shared" si="1"/>
        <v>300</v>
      </c>
      <c r="E42" s="14"/>
      <c r="F42" s="14"/>
      <c r="G42" s="14"/>
      <c r="H42" s="14"/>
      <c r="I42" s="8">
        <v>300</v>
      </c>
      <c r="J42" s="15"/>
      <c r="K42" s="44"/>
      <c r="L42" s="44"/>
    </row>
    <row r="43" spans="1:12" ht="16.5" customHeight="1">
      <c r="A43" s="44"/>
      <c r="B43" s="44"/>
      <c r="C43" s="7">
        <v>2020</v>
      </c>
      <c r="D43" s="8">
        <f t="shared" si="1"/>
        <v>498</v>
      </c>
      <c r="E43" s="14"/>
      <c r="F43" s="14"/>
      <c r="G43" s="14"/>
      <c r="H43" s="14"/>
      <c r="I43" s="8">
        <v>498</v>
      </c>
      <c r="J43" s="15"/>
      <c r="K43" s="44"/>
      <c r="L43" s="44"/>
    </row>
    <row r="44" spans="1:12" ht="16.5" customHeight="1">
      <c r="A44" s="44"/>
      <c r="B44" s="44"/>
      <c r="C44" s="11">
        <v>2021</v>
      </c>
      <c r="D44" s="8">
        <f t="shared" si="1"/>
        <v>303.229</v>
      </c>
      <c r="E44" s="14"/>
      <c r="F44" s="14"/>
      <c r="G44" s="14"/>
      <c r="H44" s="14"/>
      <c r="I44" s="8">
        <v>303.229</v>
      </c>
      <c r="J44" s="15"/>
      <c r="K44" s="44"/>
      <c r="L44" s="44"/>
    </row>
    <row r="45" spans="1:12" ht="16.5" customHeight="1">
      <c r="A45" s="44"/>
      <c r="B45" s="44"/>
      <c r="C45" s="11">
        <v>2022</v>
      </c>
      <c r="D45" s="8">
        <f t="shared" si="1"/>
        <v>303.229</v>
      </c>
      <c r="E45" s="14"/>
      <c r="F45" s="14"/>
      <c r="G45" s="14"/>
      <c r="H45" s="14"/>
      <c r="I45" s="8">
        <v>303.229</v>
      </c>
      <c r="J45" s="15"/>
      <c r="K45" s="44"/>
      <c r="L45" s="44"/>
    </row>
    <row r="46" spans="1:12" ht="16.5" customHeight="1">
      <c r="A46" s="44"/>
      <c r="B46" s="47" t="s">
        <v>37</v>
      </c>
      <c r="C46" s="16">
        <v>2017</v>
      </c>
      <c r="D46" s="17">
        <f t="shared" si="1"/>
        <v>185.39999999999998</v>
      </c>
      <c r="E46" s="18">
        <f aca="true" t="shared" si="2" ref="E46:E51">E34+E40</f>
        <v>0</v>
      </c>
      <c r="F46" s="18">
        <f aca="true" t="shared" si="3" ref="F46:F51">F34+F40</f>
        <v>0</v>
      </c>
      <c r="G46" s="18">
        <f aca="true" t="shared" si="4" ref="G46:G51">G34+G40</f>
        <v>0</v>
      </c>
      <c r="H46" s="18">
        <f aca="true" t="shared" si="5" ref="H46:H51">H34+H40</f>
        <v>0</v>
      </c>
      <c r="I46" s="17">
        <f aca="true" t="shared" si="6" ref="I46:I51">I34+I40</f>
        <v>185.39999999999998</v>
      </c>
      <c r="J46" s="19"/>
      <c r="K46" s="44"/>
      <c r="L46" s="44"/>
    </row>
    <row r="47" spans="1:12" ht="16.5" customHeight="1">
      <c r="A47" s="44"/>
      <c r="B47" s="47"/>
      <c r="C47" s="16">
        <v>2018</v>
      </c>
      <c r="D47" s="17">
        <f t="shared" si="1"/>
        <v>185.39999999999998</v>
      </c>
      <c r="E47" s="18">
        <f t="shared" si="2"/>
        <v>0</v>
      </c>
      <c r="F47" s="18">
        <f t="shared" si="3"/>
        <v>0</v>
      </c>
      <c r="G47" s="18">
        <f t="shared" si="4"/>
        <v>0</v>
      </c>
      <c r="H47" s="18">
        <f t="shared" si="5"/>
        <v>0</v>
      </c>
      <c r="I47" s="17">
        <f t="shared" si="6"/>
        <v>185.39999999999998</v>
      </c>
      <c r="J47" s="19"/>
      <c r="K47" s="44"/>
      <c r="L47" s="44"/>
    </row>
    <row r="48" spans="1:12" ht="16.5" customHeight="1">
      <c r="A48" s="44"/>
      <c r="B48" s="47"/>
      <c r="C48" s="16">
        <v>2019</v>
      </c>
      <c r="D48" s="17">
        <f t="shared" si="1"/>
        <v>396</v>
      </c>
      <c r="E48" s="18">
        <f t="shared" si="2"/>
        <v>0</v>
      </c>
      <c r="F48" s="18">
        <f t="shared" si="3"/>
        <v>0</v>
      </c>
      <c r="G48" s="18">
        <f t="shared" si="4"/>
        <v>0</v>
      </c>
      <c r="H48" s="18">
        <f t="shared" si="5"/>
        <v>0</v>
      </c>
      <c r="I48" s="17">
        <f t="shared" si="6"/>
        <v>396</v>
      </c>
      <c r="J48" s="19"/>
      <c r="K48" s="44"/>
      <c r="L48" s="44"/>
    </row>
    <row r="49" spans="1:12" ht="16.5" customHeight="1">
      <c r="A49" s="44"/>
      <c r="B49" s="47"/>
      <c r="C49" s="16">
        <v>2020</v>
      </c>
      <c r="D49" s="17">
        <f t="shared" si="1"/>
        <v>594</v>
      </c>
      <c r="E49" s="18">
        <f t="shared" si="2"/>
        <v>0</v>
      </c>
      <c r="F49" s="18">
        <f t="shared" si="3"/>
        <v>0</v>
      </c>
      <c r="G49" s="18">
        <f t="shared" si="4"/>
        <v>0</v>
      </c>
      <c r="H49" s="18">
        <f t="shared" si="5"/>
        <v>0</v>
      </c>
      <c r="I49" s="17">
        <f t="shared" si="6"/>
        <v>594</v>
      </c>
      <c r="J49" s="19"/>
      <c r="K49" s="44"/>
      <c r="L49" s="44"/>
    </row>
    <row r="50" spans="1:12" ht="16.5" customHeight="1">
      <c r="A50" s="44"/>
      <c r="B50" s="47"/>
      <c r="C50" s="16">
        <v>2021</v>
      </c>
      <c r="D50" s="17">
        <f t="shared" si="1"/>
        <v>399.229</v>
      </c>
      <c r="E50" s="18">
        <f t="shared" si="2"/>
        <v>0</v>
      </c>
      <c r="F50" s="18">
        <f t="shared" si="3"/>
        <v>0</v>
      </c>
      <c r="G50" s="18">
        <f t="shared" si="4"/>
        <v>0</v>
      </c>
      <c r="H50" s="18">
        <f t="shared" si="5"/>
        <v>0</v>
      </c>
      <c r="I50" s="17">
        <f t="shared" si="6"/>
        <v>399.229</v>
      </c>
      <c r="J50" s="19"/>
      <c r="K50" s="44"/>
      <c r="L50" s="44"/>
    </row>
    <row r="51" spans="1:12" ht="16.5" customHeight="1">
      <c r="A51" s="44"/>
      <c r="B51" s="47"/>
      <c r="C51" s="16">
        <v>2022</v>
      </c>
      <c r="D51" s="17">
        <f t="shared" si="1"/>
        <v>399.229</v>
      </c>
      <c r="E51" s="18">
        <f t="shared" si="2"/>
        <v>0</v>
      </c>
      <c r="F51" s="18">
        <f t="shared" si="3"/>
        <v>0</v>
      </c>
      <c r="G51" s="18">
        <f t="shared" si="4"/>
        <v>0</v>
      </c>
      <c r="H51" s="18">
        <f t="shared" si="5"/>
        <v>0</v>
      </c>
      <c r="I51" s="17">
        <f t="shared" si="6"/>
        <v>399.229</v>
      </c>
      <c r="J51" s="20"/>
      <c r="K51" s="44"/>
      <c r="L51" s="44"/>
    </row>
    <row r="52" spans="1:12" ht="19.5" customHeight="1">
      <c r="A52" s="48" t="s">
        <v>38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9.5" customHeight="1">
      <c r="A53" s="16">
        <v>5</v>
      </c>
      <c r="B53" s="49" t="s">
        <v>39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6.5" customHeight="1">
      <c r="A54" s="44" t="s">
        <v>40</v>
      </c>
      <c r="B54" s="44" t="s">
        <v>41</v>
      </c>
      <c r="C54" s="7">
        <v>2017</v>
      </c>
      <c r="D54" s="8">
        <f aca="true" t="shared" si="7" ref="D54:D107">F54+I54+E54</f>
        <v>137.6556</v>
      </c>
      <c r="E54" s="14"/>
      <c r="F54" s="14"/>
      <c r="G54" s="14"/>
      <c r="H54" s="14"/>
      <c r="I54" s="8">
        <v>137.6556</v>
      </c>
      <c r="J54" s="15"/>
      <c r="K54" s="44" t="s">
        <v>26</v>
      </c>
      <c r="L54" s="44" t="s">
        <v>42</v>
      </c>
    </row>
    <row r="55" spans="1:12" ht="16.5" customHeight="1">
      <c r="A55" s="44"/>
      <c r="B55" s="44"/>
      <c r="C55" s="7">
        <v>2018</v>
      </c>
      <c r="D55" s="8">
        <f t="shared" si="7"/>
        <v>90.713</v>
      </c>
      <c r="E55" s="14"/>
      <c r="F55" s="14"/>
      <c r="G55" s="14"/>
      <c r="H55" s="14"/>
      <c r="I55" s="8">
        <v>90.713</v>
      </c>
      <c r="J55" s="15"/>
      <c r="K55" s="44"/>
      <c r="L55" s="44"/>
    </row>
    <row r="56" spans="1:12" ht="16.5" customHeight="1">
      <c r="A56" s="44"/>
      <c r="B56" s="44"/>
      <c r="C56" s="7">
        <v>2019</v>
      </c>
      <c r="D56" s="8">
        <f t="shared" si="7"/>
        <v>98.35</v>
      </c>
      <c r="E56" s="14"/>
      <c r="F56" s="14"/>
      <c r="G56" s="14"/>
      <c r="H56" s="14"/>
      <c r="I56" s="8">
        <v>98.35</v>
      </c>
      <c r="J56" s="15"/>
      <c r="K56" s="44"/>
      <c r="L56" s="44"/>
    </row>
    <row r="57" spans="1:12" ht="16.5" customHeight="1">
      <c r="A57" s="44"/>
      <c r="B57" s="44"/>
      <c r="C57" s="7">
        <v>2020</v>
      </c>
      <c r="D57" s="8">
        <f t="shared" si="7"/>
        <v>108.655</v>
      </c>
      <c r="E57" s="14"/>
      <c r="F57" s="14"/>
      <c r="G57" s="14"/>
      <c r="H57" s="14"/>
      <c r="I57" s="8">
        <v>108.655</v>
      </c>
      <c r="J57" s="15"/>
      <c r="K57" s="44"/>
      <c r="L57" s="44"/>
    </row>
    <row r="58" spans="1:12" ht="16.5" customHeight="1">
      <c r="A58" s="44"/>
      <c r="B58" s="44"/>
      <c r="C58" s="11">
        <v>2021</v>
      </c>
      <c r="D58" s="8">
        <f t="shared" si="7"/>
        <v>108.655</v>
      </c>
      <c r="E58" s="14"/>
      <c r="F58" s="14"/>
      <c r="G58" s="14"/>
      <c r="H58" s="14"/>
      <c r="I58" s="8">
        <v>108.655</v>
      </c>
      <c r="J58" s="15"/>
      <c r="K58" s="44"/>
      <c r="L58" s="44"/>
    </row>
    <row r="59" spans="1:12" ht="16.5" customHeight="1">
      <c r="A59" s="44"/>
      <c r="B59" s="44"/>
      <c r="C59" s="11">
        <v>2022</v>
      </c>
      <c r="D59" s="8">
        <f t="shared" si="7"/>
        <v>108.655</v>
      </c>
      <c r="E59" s="14"/>
      <c r="F59" s="14"/>
      <c r="G59" s="14"/>
      <c r="H59" s="14"/>
      <c r="I59" s="8">
        <v>108.655</v>
      </c>
      <c r="J59" s="15"/>
      <c r="K59" s="44"/>
      <c r="L59" s="44"/>
    </row>
    <row r="60" spans="1:12" ht="16.5" customHeight="1">
      <c r="A60" s="44"/>
      <c r="B60" s="44"/>
      <c r="C60" s="7">
        <v>2017</v>
      </c>
      <c r="D60" s="8">
        <f t="shared" si="7"/>
        <v>48.6</v>
      </c>
      <c r="E60" s="14"/>
      <c r="F60" s="14"/>
      <c r="G60" s="14"/>
      <c r="H60" s="14"/>
      <c r="I60" s="8">
        <v>48.6</v>
      </c>
      <c r="J60" s="15"/>
      <c r="K60" s="44" t="s">
        <v>23</v>
      </c>
      <c r="L60" s="44"/>
    </row>
    <row r="61" spans="1:12" ht="16.5" customHeight="1">
      <c r="A61" s="44"/>
      <c r="B61" s="44"/>
      <c r="C61" s="7">
        <v>2018</v>
      </c>
      <c r="D61" s="8">
        <f t="shared" si="7"/>
        <v>129.2</v>
      </c>
      <c r="E61" s="14"/>
      <c r="F61" s="14"/>
      <c r="G61" s="14"/>
      <c r="H61" s="14"/>
      <c r="I61" s="10">
        <v>129.2</v>
      </c>
      <c r="J61" s="15"/>
      <c r="K61" s="44"/>
      <c r="L61" s="44"/>
    </row>
    <row r="62" spans="1:12" ht="16.5" customHeight="1">
      <c r="A62" s="44"/>
      <c r="B62" s="44"/>
      <c r="C62" s="7">
        <v>2019</v>
      </c>
      <c r="D62" s="8">
        <f t="shared" si="7"/>
        <v>74.2</v>
      </c>
      <c r="E62" s="14"/>
      <c r="F62" s="14"/>
      <c r="G62" s="14"/>
      <c r="H62" s="14"/>
      <c r="I62" s="8">
        <v>74.2</v>
      </c>
      <c r="J62" s="15"/>
      <c r="K62" s="44"/>
      <c r="L62" s="44"/>
    </row>
    <row r="63" spans="1:12" ht="16.5" customHeight="1">
      <c r="A63" s="44"/>
      <c r="B63" s="44"/>
      <c r="C63" s="7">
        <v>2020</v>
      </c>
      <c r="D63" s="8">
        <f t="shared" si="7"/>
        <v>108.45</v>
      </c>
      <c r="E63" s="14"/>
      <c r="F63" s="14"/>
      <c r="G63" s="14"/>
      <c r="H63" s="14"/>
      <c r="I63" s="8">
        <v>108.45</v>
      </c>
      <c r="J63" s="15"/>
      <c r="K63" s="44"/>
      <c r="L63" s="44"/>
    </row>
    <row r="64" spans="1:12" ht="16.5" customHeight="1">
      <c r="A64" s="44"/>
      <c r="B64" s="44"/>
      <c r="C64" s="11">
        <v>2021</v>
      </c>
      <c r="D64" s="8">
        <f t="shared" si="7"/>
        <v>52.55</v>
      </c>
      <c r="E64" s="14"/>
      <c r="F64" s="14"/>
      <c r="G64" s="14"/>
      <c r="H64" s="14"/>
      <c r="I64" s="8">
        <v>52.55</v>
      </c>
      <c r="J64" s="15"/>
      <c r="K64" s="44"/>
      <c r="L64" s="44"/>
    </row>
    <row r="65" spans="1:12" ht="16.5" customHeight="1">
      <c r="A65" s="44"/>
      <c r="B65" s="44"/>
      <c r="C65" s="11">
        <v>2022</v>
      </c>
      <c r="D65" s="8">
        <f t="shared" si="7"/>
        <v>52.55</v>
      </c>
      <c r="E65" s="14"/>
      <c r="F65" s="14"/>
      <c r="G65" s="14"/>
      <c r="H65" s="14"/>
      <c r="I65" s="14">
        <v>52.55</v>
      </c>
      <c r="J65" s="14"/>
      <c r="K65" s="44"/>
      <c r="L65" s="44"/>
    </row>
    <row r="66" spans="1:12" ht="16.5" customHeight="1">
      <c r="A66" s="44"/>
      <c r="B66" s="44"/>
      <c r="C66" s="7">
        <v>2017</v>
      </c>
      <c r="D66" s="8">
        <f t="shared" si="7"/>
        <v>57.399</v>
      </c>
      <c r="E66" s="14"/>
      <c r="F66" s="14"/>
      <c r="G66" s="14"/>
      <c r="H66" s="14"/>
      <c r="I66" s="8">
        <v>57.399</v>
      </c>
      <c r="J66" s="15"/>
      <c r="K66" s="44" t="s">
        <v>43</v>
      </c>
      <c r="L66" s="44"/>
    </row>
    <row r="67" spans="1:12" ht="16.5" customHeight="1">
      <c r="A67" s="44"/>
      <c r="B67" s="44"/>
      <c r="C67" s="7">
        <v>2018</v>
      </c>
      <c r="D67" s="8">
        <f t="shared" si="7"/>
        <v>61.524</v>
      </c>
      <c r="E67" s="14"/>
      <c r="F67" s="14"/>
      <c r="G67" s="14"/>
      <c r="H67" s="14"/>
      <c r="I67" s="8">
        <v>61.524</v>
      </c>
      <c r="J67" s="15"/>
      <c r="K67" s="44"/>
      <c r="L67" s="44"/>
    </row>
    <row r="68" spans="1:12" ht="16.5" customHeight="1">
      <c r="A68" s="44"/>
      <c r="B68" s="44"/>
      <c r="C68" s="7">
        <v>2019</v>
      </c>
      <c r="D68" s="8">
        <f t="shared" si="7"/>
        <v>90.464</v>
      </c>
      <c r="E68" s="14"/>
      <c r="F68" s="14"/>
      <c r="G68" s="14"/>
      <c r="H68" s="14"/>
      <c r="I68" s="8">
        <v>90.464</v>
      </c>
      <c r="J68" s="15"/>
      <c r="K68" s="44"/>
      <c r="L68" s="44"/>
    </row>
    <row r="69" spans="1:12" ht="16.5" customHeight="1">
      <c r="A69" s="44"/>
      <c r="B69" s="44"/>
      <c r="C69" s="7">
        <v>2020</v>
      </c>
      <c r="D69" s="8">
        <f t="shared" si="7"/>
        <v>128.7</v>
      </c>
      <c r="E69" s="14"/>
      <c r="F69" s="14"/>
      <c r="G69" s="14"/>
      <c r="H69" s="14"/>
      <c r="I69" s="8">
        <v>128.7</v>
      </c>
      <c r="J69" s="15"/>
      <c r="K69" s="44"/>
      <c r="L69" s="44"/>
    </row>
    <row r="70" spans="1:12" ht="16.5" customHeight="1">
      <c r="A70" s="44"/>
      <c r="B70" s="44"/>
      <c r="C70" s="11">
        <v>2021</v>
      </c>
      <c r="D70" s="8">
        <f t="shared" si="7"/>
        <v>128.7</v>
      </c>
      <c r="E70" s="14"/>
      <c r="F70" s="14"/>
      <c r="G70" s="14"/>
      <c r="H70" s="14"/>
      <c r="I70" s="8">
        <v>128.7</v>
      </c>
      <c r="J70" s="15"/>
      <c r="K70" s="44"/>
      <c r="L70" s="44"/>
    </row>
    <row r="71" spans="1:12" ht="16.5" customHeight="1">
      <c r="A71" s="44"/>
      <c r="B71" s="44"/>
      <c r="C71" s="11">
        <v>2022</v>
      </c>
      <c r="D71" s="8">
        <f t="shared" si="7"/>
        <v>128.7</v>
      </c>
      <c r="E71" s="14"/>
      <c r="F71" s="14"/>
      <c r="G71" s="14"/>
      <c r="H71" s="14"/>
      <c r="I71" s="8">
        <v>128.7</v>
      </c>
      <c r="J71" s="21"/>
      <c r="K71" s="44"/>
      <c r="L71" s="44"/>
    </row>
    <row r="72" spans="1:12" ht="16.5" customHeight="1">
      <c r="A72" s="44"/>
      <c r="B72" s="44"/>
      <c r="C72" s="7">
        <v>2017</v>
      </c>
      <c r="D72" s="8">
        <f t="shared" si="7"/>
        <v>11.69</v>
      </c>
      <c r="E72" s="14"/>
      <c r="F72" s="14"/>
      <c r="G72" s="14"/>
      <c r="H72" s="14"/>
      <c r="I72" s="8">
        <v>11.69</v>
      </c>
      <c r="J72" s="15"/>
      <c r="K72" s="44" t="s">
        <v>44</v>
      </c>
      <c r="L72" s="44"/>
    </row>
    <row r="73" spans="1:12" ht="16.5" customHeight="1">
      <c r="A73" s="44"/>
      <c r="B73" s="44"/>
      <c r="C73" s="7">
        <v>2018</v>
      </c>
      <c r="D73" s="8">
        <f t="shared" si="7"/>
        <v>4.4</v>
      </c>
      <c r="E73" s="14"/>
      <c r="F73" s="14"/>
      <c r="G73" s="14"/>
      <c r="H73" s="14"/>
      <c r="I73" s="8">
        <v>4.4</v>
      </c>
      <c r="J73" s="15"/>
      <c r="K73" s="44"/>
      <c r="L73" s="44"/>
    </row>
    <row r="74" spans="1:12" ht="16.5" customHeight="1">
      <c r="A74" s="44"/>
      <c r="B74" s="44"/>
      <c r="C74" s="7">
        <v>2019</v>
      </c>
      <c r="D74" s="8">
        <f t="shared" si="7"/>
        <v>16.5</v>
      </c>
      <c r="E74" s="14"/>
      <c r="F74" s="14"/>
      <c r="G74" s="14"/>
      <c r="H74" s="14"/>
      <c r="I74" s="8">
        <v>16.5</v>
      </c>
      <c r="J74" s="15"/>
      <c r="K74" s="44"/>
      <c r="L74" s="44"/>
    </row>
    <row r="75" spans="1:12" ht="16.5" customHeight="1">
      <c r="A75" s="44"/>
      <c r="B75" s="44"/>
      <c r="C75" s="7">
        <v>2020</v>
      </c>
      <c r="D75" s="8">
        <f t="shared" si="7"/>
        <v>8.02</v>
      </c>
      <c r="E75" s="14"/>
      <c r="F75" s="14"/>
      <c r="G75" s="14"/>
      <c r="H75" s="14"/>
      <c r="I75" s="8">
        <v>8.02</v>
      </c>
      <c r="J75" s="15"/>
      <c r="K75" s="44"/>
      <c r="L75" s="44"/>
    </row>
    <row r="76" spans="1:12" ht="16.5" customHeight="1">
      <c r="A76" s="44"/>
      <c r="B76" s="44"/>
      <c r="C76" s="11">
        <v>2021</v>
      </c>
      <c r="D76" s="8">
        <f t="shared" si="7"/>
        <v>8.02</v>
      </c>
      <c r="E76" s="14"/>
      <c r="F76" s="14"/>
      <c r="G76" s="14"/>
      <c r="H76" s="14"/>
      <c r="I76" s="8">
        <v>8.02</v>
      </c>
      <c r="J76" s="15"/>
      <c r="K76" s="44"/>
      <c r="L76" s="44"/>
    </row>
    <row r="77" spans="1:12" ht="16.5" customHeight="1">
      <c r="A77" s="44"/>
      <c r="B77" s="44"/>
      <c r="C77" s="11">
        <v>2022</v>
      </c>
      <c r="D77" s="8">
        <f t="shared" si="7"/>
        <v>8.02</v>
      </c>
      <c r="E77" s="14"/>
      <c r="F77" s="14"/>
      <c r="G77" s="14"/>
      <c r="H77" s="14"/>
      <c r="I77" s="8">
        <v>8.02</v>
      </c>
      <c r="J77" s="15"/>
      <c r="K77" s="44"/>
      <c r="L77" s="44"/>
    </row>
    <row r="78" spans="1:12" ht="16.5" customHeight="1">
      <c r="A78" s="44" t="s">
        <v>45</v>
      </c>
      <c r="B78" s="44" t="s">
        <v>46</v>
      </c>
      <c r="C78" s="7">
        <v>2017</v>
      </c>
      <c r="D78" s="8">
        <f t="shared" si="7"/>
        <v>27.395</v>
      </c>
      <c r="E78" s="14"/>
      <c r="F78" s="14"/>
      <c r="G78" s="14"/>
      <c r="H78" s="14"/>
      <c r="I78" s="8">
        <v>27.395</v>
      </c>
      <c r="J78" s="15"/>
      <c r="K78" s="44" t="s">
        <v>26</v>
      </c>
      <c r="L78" s="44"/>
    </row>
    <row r="79" spans="1:12" ht="16.5" customHeight="1">
      <c r="A79" s="44"/>
      <c r="B79" s="44"/>
      <c r="C79" s="7">
        <v>2018</v>
      </c>
      <c r="D79" s="8">
        <f t="shared" si="7"/>
        <v>27.395</v>
      </c>
      <c r="E79" s="14"/>
      <c r="F79" s="14"/>
      <c r="G79" s="14"/>
      <c r="H79" s="14"/>
      <c r="I79" s="8">
        <v>27.395</v>
      </c>
      <c r="J79" s="15"/>
      <c r="K79" s="44"/>
      <c r="L79" s="44"/>
    </row>
    <row r="80" spans="1:12" ht="16.5" customHeight="1">
      <c r="A80" s="44"/>
      <c r="B80" s="44"/>
      <c r="C80" s="7">
        <v>2019</v>
      </c>
      <c r="D80" s="8">
        <f t="shared" si="7"/>
        <v>29.845</v>
      </c>
      <c r="E80" s="14"/>
      <c r="F80" s="14"/>
      <c r="G80" s="14"/>
      <c r="H80" s="14"/>
      <c r="I80" s="8">
        <v>29.845</v>
      </c>
      <c r="J80" s="15"/>
      <c r="K80" s="44"/>
      <c r="L80" s="44"/>
    </row>
    <row r="81" spans="1:12" ht="16.5" customHeight="1">
      <c r="A81" s="44"/>
      <c r="B81" s="44"/>
      <c r="C81" s="7">
        <v>2020</v>
      </c>
      <c r="D81" s="8">
        <f t="shared" si="7"/>
        <v>29.845</v>
      </c>
      <c r="E81" s="14"/>
      <c r="F81" s="14"/>
      <c r="G81" s="14"/>
      <c r="H81" s="14"/>
      <c r="I81" s="8">
        <v>29.845</v>
      </c>
      <c r="J81" s="15"/>
      <c r="K81" s="44"/>
      <c r="L81" s="44"/>
    </row>
    <row r="82" spans="1:12" ht="16.5" customHeight="1">
      <c r="A82" s="44"/>
      <c r="B82" s="44"/>
      <c r="C82" s="11">
        <v>2021</v>
      </c>
      <c r="D82" s="8">
        <f t="shared" si="7"/>
        <v>29.845</v>
      </c>
      <c r="E82" s="14"/>
      <c r="F82" s="14"/>
      <c r="G82" s="14"/>
      <c r="H82" s="14"/>
      <c r="I82" s="8">
        <v>29.845</v>
      </c>
      <c r="J82" s="15"/>
      <c r="K82" s="44"/>
      <c r="L82" s="44"/>
    </row>
    <row r="83" spans="1:12" ht="16.5" customHeight="1">
      <c r="A83" s="44"/>
      <c r="B83" s="44"/>
      <c r="C83" s="11">
        <v>2022</v>
      </c>
      <c r="D83" s="8">
        <f t="shared" si="7"/>
        <v>29.845</v>
      </c>
      <c r="E83" s="14"/>
      <c r="F83" s="14"/>
      <c r="G83" s="14"/>
      <c r="H83" s="14"/>
      <c r="I83" s="8">
        <v>29.845</v>
      </c>
      <c r="J83" s="15"/>
      <c r="K83" s="44"/>
      <c r="L83" s="44"/>
    </row>
    <row r="84" spans="1:12" ht="16.5" customHeight="1">
      <c r="A84" s="44"/>
      <c r="B84" s="44"/>
      <c r="C84" s="7">
        <v>2017</v>
      </c>
      <c r="D84" s="8">
        <f t="shared" si="7"/>
        <v>7.45</v>
      </c>
      <c r="E84" s="14"/>
      <c r="F84" s="14"/>
      <c r="G84" s="14"/>
      <c r="H84" s="14"/>
      <c r="I84" s="8">
        <v>7.45</v>
      </c>
      <c r="J84" s="15"/>
      <c r="K84" s="44" t="s">
        <v>23</v>
      </c>
      <c r="L84" s="44"/>
    </row>
    <row r="85" spans="1:12" ht="16.5" customHeight="1">
      <c r="A85" s="44"/>
      <c r="B85" s="44"/>
      <c r="C85" s="7">
        <v>2018</v>
      </c>
      <c r="D85" s="8">
        <f t="shared" si="7"/>
        <v>7.45</v>
      </c>
      <c r="E85" s="14"/>
      <c r="F85" s="14"/>
      <c r="G85" s="14"/>
      <c r="H85" s="14"/>
      <c r="I85" s="10">
        <v>7.45</v>
      </c>
      <c r="J85" s="15"/>
      <c r="K85" s="44"/>
      <c r="L85" s="44"/>
    </row>
    <row r="86" spans="1:12" ht="16.5" customHeight="1">
      <c r="A86" s="44"/>
      <c r="B86" s="44"/>
      <c r="C86" s="7">
        <v>2019</v>
      </c>
      <c r="D86" s="8">
        <f t="shared" si="7"/>
        <v>7.45</v>
      </c>
      <c r="E86" s="14"/>
      <c r="F86" s="14"/>
      <c r="G86" s="14"/>
      <c r="H86" s="14"/>
      <c r="I86" s="8">
        <v>7.45</v>
      </c>
      <c r="J86" s="15"/>
      <c r="K86" s="44"/>
      <c r="L86" s="44"/>
    </row>
    <row r="87" spans="1:12" ht="16.5" customHeight="1">
      <c r="A87" s="44"/>
      <c r="B87" s="44"/>
      <c r="C87" s="7">
        <v>2020</v>
      </c>
      <c r="D87" s="8">
        <f t="shared" si="7"/>
        <v>7.45</v>
      </c>
      <c r="E87" s="14"/>
      <c r="F87" s="14"/>
      <c r="G87" s="14"/>
      <c r="H87" s="14"/>
      <c r="I87" s="8">
        <v>7.45</v>
      </c>
      <c r="J87" s="15"/>
      <c r="K87" s="44"/>
      <c r="L87" s="44"/>
    </row>
    <row r="88" spans="1:12" ht="16.5" customHeight="1">
      <c r="A88" s="44"/>
      <c r="B88" s="44"/>
      <c r="C88" s="11">
        <v>2021</v>
      </c>
      <c r="D88" s="8">
        <f t="shared" si="7"/>
        <v>7.45</v>
      </c>
      <c r="E88" s="14"/>
      <c r="F88" s="14"/>
      <c r="G88" s="14"/>
      <c r="H88" s="14"/>
      <c r="I88" s="8">
        <v>7.45</v>
      </c>
      <c r="J88" s="15"/>
      <c r="K88" s="44"/>
      <c r="L88" s="44"/>
    </row>
    <row r="89" spans="1:12" ht="16.5" customHeight="1">
      <c r="A89" s="44"/>
      <c r="B89" s="44"/>
      <c r="C89" s="11">
        <v>2022</v>
      </c>
      <c r="D89" s="8">
        <f t="shared" si="7"/>
        <v>7.45</v>
      </c>
      <c r="E89" s="14"/>
      <c r="F89" s="14"/>
      <c r="G89" s="14"/>
      <c r="H89" s="14"/>
      <c r="I89" s="8">
        <v>7.45</v>
      </c>
      <c r="J89" s="15"/>
      <c r="K89" s="44"/>
      <c r="L89" s="44"/>
    </row>
    <row r="90" spans="1:14" ht="16.5" customHeight="1">
      <c r="A90" s="44"/>
      <c r="B90" s="44"/>
      <c r="C90" s="7">
        <v>2017</v>
      </c>
      <c r="D90" s="8">
        <f t="shared" si="7"/>
        <v>15.08</v>
      </c>
      <c r="E90" s="14"/>
      <c r="F90" s="14"/>
      <c r="G90" s="14"/>
      <c r="H90" s="14"/>
      <c r="I90" s="8">
        <v>15.08</v>
      </c>
      <c r="J90" s="15"/>
      <c r="K90" s="50" t="s">
        <v>43</v>
      </c>
      <c r="L90" s="44"/>
      <c r="N90" t="s">
        <v>47</v>
      </c>
    </row>
    <row r="91" spans="1:18" ht="16.5" customHeight="1">
      <c r="A91" s="44"/>
      <c r="B91" s="44"/>
      <c r="C91" s="7">
        <v>2018</v>
      </c>
      <c r="D91" s="8">
        <f t="shared" si="7"/>
        <v>14.989</v>
      </c>
      <c r="E91" s="14"/>
      <c r="F91" s="14"/>
      <c r="G91" s="14"/>
      <c r="H91" s="14"/>
      <c r="I91" s="8">
        <v>14.989</v>
      </c>
      <c r="J91" s="15"/>
      <c r="K91" s="50"/>
      <c r="L91" s="44"/>
      <c r="N91" s="22"/>
      <c r="O91" s="22" t="s">
        <v>48</v>
      </c>
      <c r="P91" s="22" t="s">
        <v>23</v>
      </c>
      <c r="Q91" s="22" t="s">
        <v>49</v>
      </c>
      <c r="R91" s="22" t="s">
        <v>44</v>
      </c>
    </row>
    <row r="92" spans="1:18" ht="16.5" customHeight="1">
      <c r="A92" s="44"/>
      <c r="B92" s="44"/>
      <c r="C92" s="7">
        <v>2019</v>
      </c>
      <c r="D92" s="8">
        <f t="shared" si="7"/>
        <v>9.55</v>
      </c>
      <c r="E92" s="14"/>
      <c r="F92" s="14"/>
      <c r="G92" s="14"/>
      <c r="H92" s="14"/>
      <c r="I92" s="8">
        <v>9.55</v>
      </c>
      <c r="J92" s="15"/>
      <c r="K92" s="50"/>
      <c r="L92" s="44"/>
      <c r="N92" s="22">
        <v>2017</v>
      </c>
      <c r="O92" s="23">
        <f aca="true" t="shared" si="8" ref="O92:O97">I54+I78</f>
        <v>165.0506</v>
      </c>
      <c r="P92" s="22">
        <f aca="true" t="shared" si="9" ref="P92:P97">I60+I84</f>
        <v>56.050000000000004</v>
      </c>
      <c r="Q92" s="22">
        <f aca="true" t="shared" si="10" ref="Q92:Q97">I66+I90</f>
        <v>72.479</v>
      </c>
      <c r="R92" s="22">
        <f>I72+I96</f>
        <v>13.67</v>
      </c>
    </row>
    <row r="93" spans="1:18" ht="16.5" customHeight="1">
      <c r="A93" s="44"/>
      <c r="B93" s="44"/>
      <c r="C93" s="7">
        <v>2020</v>
      </c>
      <c r="D93" s="8">
        <f t="shared" si="7"/>
        <v>16.5</v>
      </c>
      <c r="E93" s="14"/>
      <c r="F93" s="14"/>
      <c r="G93" s="14"/>
      <c r="H93" s="14"/>
      <c r="I93" s="8">
        <v>16.5</v>
      </c>
      <c r="J93" s="15"/>
      <c r="K93" s="50"/>
      <c r="L93" s="44"/>
      <c r="N93" s="22">
        <v>2018</v>
      </c>
      <c r="O93" s="22">
        <f t="shared" si="8"/>
        <v>118.10799999999999</v>
      </c>
      <c r="P93" s="22">
        <f t="shared" si="9"/>
        <v>136.64999999999998</v>
      </c>
      <c r="Q93" s="22">
        <f t="shared" si="10"/>
        <v>76.513</v>
      </c>
      <c r="R93" s="22">
        <f>I73+I97</f>
        <v>6.380000000000001</v>
      </c>
    </row>
    <row r="94" spans="1:18" ht="16.5" customHeight="1">
      <c r="A94" s="44"/>
      <c r="B94" s="44"/>
      <c r="C94" s="11">
        <v>2021</v>
      </c>
      <c r="D94" s="8">
        <f t="shared" si="7"/>
        <v>16.5</v>
      </c>
      <c r="E94" s="14"/>
      <c r="F94" s="14"/>
      <c r="G94" s="14"/>
      <c r="H94" s="14"/>
      <c r="I94" s="8">
        <v>16.5</v>
      </c>
      <c r="J94" s="15"/>
      <c r="K94" s="50"/>
      <c r="L94" s="44"/>
      <c r="N94" s="22">
        <v>2019</v>
      </c>
      <c r="O94" s="22">
        <f t="shared" si="8"/>
        <v>128.195</v>
      </c>
      <c r="P94" s="22">
        <f t="shared" si="9"/>
        <v>81.65</v>
      </c>
      <c r="Q94" s="22">
        <f t="shared" si="10"/>
        <v>100.014</v>
      </c>
      <c r="R94" s="22">
        <f>I74+I98</f>
        <v>18.48</v>
      </c>
    </row>
    <row r="95" spans="1:18" ht="16.5" customHeight="1">
      <c r="A95" s="44"/>
      <c r="B95" s="44"/>
      <c r="C95" s="11">
        <v>2022</v>
      </c>
      <c r="D95" s="8">
        <f t="shared" si="7"/>
        <v>16.5</v>
      </c>
      <c r="E95" s="14"/>
      <c r="F95" s="14"/>
      <c r="G95" s="14"/>
      <c r="H95" s="14"/>
      <c r="I95" s="8">
        <v>16.5</v>
      </c>
      <c r="J95" s="15"/>
      <c r="K95" s="50"/>
      <c r="L95" s="44"/>
      <c r="N95" s="22">
        <v>2020</v>
      </c>
      <c r="O95" s="22">
        <f t="shared" si="8"/>
        <v>138.5</v>
      </c>
      <c r="P95" s="22">
        <f t="shared" si="9"/>
        <v>115.9</v>
      </c>
      <c r="Q95" s="22">
        <f t="shared" si="10"/>
        <v>145.2</v>
      </c>
      <c r="R95" s="22">
        <f>I75+I99</f>
        <v>10</v>
      </c>
    </row>
    <row r="96" spans="1:18" ht="16.5" customHeight="1">
      <c r="A96" s="44"/>
      <c r="B96" s="44"/>
      <c r="C96" s="7">
        <v>2017</v>
      </c>
      <c r="D96" s="8">
        <f t="shared" si="7"/>
        <v>1.98</v>
      </c>
      <c r="E96" s="14"/>
      <c r="F96" s="14"/>
      <c r="G96" s="14"/>
      <c r="H96" s="14"/>
      <c r="I96" s="8">
        <v>1.98</v>
      </c>
      <c r="J96" s="15"/>
      <c r="K96" s="44" t="s">
        <v>44</v>
      </c>
      <c r="L96" s="44"/>
      <c r="N96" s="22">
        <v>2021</v>
      </c>
      <c r="O96" s="22">
        <f t="shared" si="8"/>
        <v>138.5</v>
      </c>
      <c r="P96" s="22">
        <f t="shared" si="9"/>
        <v>60</v>
      </c>
      <c r="Q96" s="22">
        <f t="shared" si="10"/>
        <v>145.2</v>
      </c>
      <c r="R96" s="22">
        <f>I77+I101</f>
        <v>10</v>
      </c>
    </row>
    <row r="97" spans="1:18" ht="16.5" customHeight="1">
      <c r="A97" s="44"/>
      <c r="B97" s="44"/>
      <c r="C97" s="7">
        <v>2018</v>
      </c>
      <c r="D97" s="8">
        <f t="shared" si="7"/>
        <v>1.98</v>
      </c>
      <c r="E97" s="14"/>
      <c r="F97" s="14"/>
      <c r="G97" s="14"/>
      <c r="H97" s="14"/>
      <c r="I97" s="8">
        <v>1.98</v>
      </c>
      <c r="J97" s="15"/>
      <c r="K97" s="44"/>
      <c r="L97" s="44"/>
      <c r="N97" s="22">
        <v>2022</v>
      </c>
      <c r="O97" s="23">
        <f t="shared" si="8"/>
        <v>138.5</v>
      </c>
      <c r="P97" s="22">
        <f t="shared" si="9"/>
        <v>60</v>
      </c>
      <c r="Q97" s="22">
        <f t="shared" si="10"/>
        <v>145.2</v>
      </c>
      <c r="R97" s="22">
        <f>I77+I101</f>
        <v>10</v>
      </c>
    </row>
    <row r="98" spans="1:12" ht="16.5" customHeight="1">
      <c r="A98" s="44"/>
      <c r="B98" s="44"/>
      <c r="C98" s="7">
        <v>2019</v>
      </c>
      <c r="D98" s="8">
        <f t="shared" si="7"/>
        <v>1.98</v>
      </c>
      <c r="E98" s="14"/>
      <c r="F98" s="14"/>
      <c r="G98" s="14"/>
      <c r="H98" s="14"/>
      <c r="I98" s="8">
        <v>1.98</v>
      </c>
      <c r="J98" s="15"/>
      <c r="K98" s="44"/>
      <c r="L98" s="44"/>
    </row>
    <row r="99" spans="1:12" ht="16.5" customHeight="1">
      <c r="A99" s="44"/>
      <c r="B99" s="44"/>
      <c r="C99" s="7">
        <v>2020</v>
      </c>
      <c r="D99" s="8">
        <f t="shared" si="7"/>
        <v>1.98</v>
      </c>
      <c r="E99" s="14"/>
      <c r="F99" s="14"/>
      <c r="G99" s="14"/>
      <c r="H99" s="14"/>
      <c r="I99" s="8">
        <v>1.98</v>
      </c>
      <c r="J99" s="15"/>
      <c r="K99" s="44"/>
      <c r="L99" s="44"/>
    </row>
    <row r="100" spans="1:12" ht="16.5" customHeight="1">
      <c r="A100" s="44"/>
      <c r="B100" s="44"/>
      <c r="C100" s="11">
        <v>2021</v>
      </c>
      <c r="D100" s="8">
        <f t="shared" si="7"/>
        <v>1.98</v>
      </c>
      <c r="E100" s="14"/>
      <c r="F100" s="14"/>
      <c r="G100" s="14"/>
      <c r="H100" s="14"/>
      <c r="I100" s="8">
        <v>1.98</v>
      </c>
      <c r="J100" s="15"/>
      <c r="K100" s="44"/>
      <c r="L100" s="44"/>
    </row>
    <row r="101" spans="1:12" ht="16.5" customHeight="1">
      <c r="A101" s="44"/>
      <c r="B101" s="44"/>
      <c r="C101" s="11">
        <v>2022</v>
      </c>
      <c r="D101" s="8">
        <f t="shared" si="7"/>
        <v>1.98</v>
      </c>
      <c r="E101" s="14"/>
      <c r="F101" s="14"/>
      <c r="G101" s="14"/>
      <c r="H101" s="14"/>
      <c r="I101" s="8">
        <v>1.98</v>
      </c>
      <c r="J101" s="15"/>
      <c r="K101" s="44"/>
      <c r="L101" s="44"/>
    </row>
    <row r="102" spans="1:12" ht="16.5" customHeight="1">
      <c r="A102" s="50"/>
      <c r="B102" s="47" t="s">
        <v>37</v>
      </c>
      <c r="C102" s="16">
        <v>2017</v>
      </c>
      <c r="D102" s="17">
        <f t="shared" si="7"/>
        <v>307.2496</v>
      </c>
      <c r="E102" s="24">
        <f>E54+E60+E66+E72+E78+E84+E90+E96</f>
        <v>0</v>
      </c>
      <c r="F102" s="24">
        <f>F54+F60+F66+F72+F78+F84+F90+F96</f>
        <v>0</v>
      </c>
      <c r="G102" s="24">
        <f>G54+G60+G66+G72+G78+G84+G90+G96</f>
        <v>0</v>
      </c>
      <c r="H102" s="24">
        <f>H54+H60+H66+H72+H78+H84+H90+H96</f>
        <v>0</v>
      </c>
      <c r="I102" s="17">
        <f>I54+I60+I66+I72+I78+I84+I90+I96</f>
        <v>307.2496</v>
      </c>
      <c r="J102" s="15"/>
      <c r="K102" s="44"/>
      <c r="L102" s="44"/>
    </row>
    <row r="103" spans="1:12" ht="16.5" customHeight="1">
      <c r="A103" s="50"/>
      <c r="B103" s="47"/>
      <c r="C103" s="16">
        <v>2018</v>
      </c>
      <c r="D103" s="17">
        <f t="shared" si="7"/>
        <v>337.65099999999995</v>
      </c>
      <c r="E103" s="24">
        <f>E55+E61+E67+E73+E79+E85+E91+E97</f>
        <v>0</v>
      </c>
      <c r="F103" s="24">
        <f>F55+F61+F67+F73+F79+F85+F91+F97</f>
        <v>0</v>
      </c>
      <c r="G103" s="24">
        <f>G55+G61+G67+G73+G79+G85+G91+G97</f>
        <v>0</v>
      </c>
      <c r="H103" s="24">
        <f>H55+H61+H67+H73+H79+H85+H91+H97</f>
        <v>0</v>
      </c>
      <c r="I103" s="17">
        <f>I55+I61+I67+I73+I79+I85+I91+I97</f>
        <v>337.65099999999995</v>
      </c>
      <c r="J103" s="15"/>
      <c r="K103" s="44"/>
      <c r="L103" s="44"/>
    </row>
    <row r="104" spans="1:12" ht="16.5" customHeight="1">
      <c r="A104" s="50"/>
      <c r="B104" s="47"/>
      <c r="C104" s="16">
        <v>2019</v>
      </c>
      <c r="D104" s="17">
        <f t="shared" si="7"/>
        <v>328.33900000000006</v>
      </c>
      <c r="E104" s="24">
        <f>E56+E62+E68+E74+E80+E86+E92+E98</f>
        <v>0</v>
      </c>
      <c r="F104" s="24">
        <f>F56+F62+F68+F74+F80+F86+F92+F98</f>
        <v>0</v>
      </c>
      <c r="G104" s="24">
        <f>G56+G62+G68+G74+G80+G86+G92+G98</f>
        <v>0</v>
      </c>
      <c r="H104" s="24">
        <f>H56+H62+H68+H74+H80+H86+H92+H98</f>
        <v>0</v>
      </c>
      <c r="I104" s="17">
        <f>I56+I62+I68+I74+I80+I86+I92+I98</f>
        <v>328.33900000000006</v>
      </c>
      <c r="J104" s="15"/>
      <c r="K104" s="44"/>
      <c r="L104" s="44"/>
    </row>
    <row r="105" spans="1:12" ht="16.5" customHeight="1">
      <c r="A105" s="50"/>
      <c r="B105" s="47"/>
      <c r="C105" s="16">
        <v>2020</v>
      </c>
      <c r="D105" s="17">
        <f t="shared" si="7"/>
        <v>409.59999999999997</v>
      </c>
      <c r="E105" s="24">
        <f>E57+E63+E69+E75+E81+E87+E93+E99</f>
        <v>0</v>
      </c>
      <c r="F105" s="24">
        <f>F57+F63+F69+F75+F81+F87+F93+F99</f>
        <v>0</v>
      </c>
      <c r="G105" s="24">
        <f>G57+G63+G69+G75+G81+G87+G93+G99</f>
        <v>0</v>
      </c>
      <c r="H105" s="24">
        <f>H57+H63+H69+H75+H81+H87+H93+H99</f>
        <v>0</v>
      </c>
      <c r="I105" s="17">
        <f>I57+I63+I69+I75+I81+I87+I93+I99</f>
        <v>409.59999999999997</v>
      </c>
      <c r="J105" s="15"/>
      <c r="K105" s="44"/>
      <c r="L105" s="44"/>
    </row>
    <row r="106" spans="1:12" ht="16.5" customHeight="1">
      <c r="A106" s="50"/>
      <c r="B106" s="47"/>
      <c r="C106" s="16">
        <v>2021</v>
      </c>
      <c r="D106" s="17">
        <f t="shared" si="7"/>
        <v>353.7</v>
      </c>
      <c r="E106" s="24">
        <f>E57+E63+E69+E76+E81+E87+E93+E100</f>
        <v>0</v>
      </c>
      <c r="F106" s="24">
        <f>F57+F63+F69+F76+F81+F87+F93+F100</f>
        <v>0</v>
      </c>
      <c r="G106" s="24">
        <f>G57+G63+G69+G76+G81+G87+G93+G100</f>
        <v>0</v>
      </c>
      <c r="H106" s="24">
        <f>H57+H63+H69+H76+H81+H87+H93+H100</f>
        <v>0</v>
      </c>
      <c r="I106" s="17">
        <f>I58+I64+I70+I76+I82+I88+I94+I100</f>
        <v>353.7</v>
      </c>
      <c r="J106" s="15"/>
      <c r="K106" s="44"/>
      <c r="L106" s="44"/>
    </row>
    <row r="107" spans="1:12" ht="16.5" customHeight="1">
      <c r="A107" s="50"/>
      <c r="B107" s="47"/>
      <c r="C107" s="16">
        <v>2022</v>
      </c>
      <c r="D107" s="17">
        <f t="shared" si="7"/>
        <v>353.7</v>
      </c>
      <c r="E107" s="24">
        <f>E58+E64+E70+E77+E82+E88+E94+E101</f>
        <v>0</v>
      </c>
      <c r="F107" s="24">
        <f>F58+F64+F70+F77+F82+F88+F94+F101</f>
        <v>0</v>
      </c>
      <c r="G107" s="24">
        <f>G58+G64+G70+G77+G82+G88+G94+G101</f>
        <v>0</v>
      </c>
      <c r="H107" s="24">
        <f>H58+H64+H70+H77+H82+H88+H94+H101</f>
        <v>0</v>
      </c>
      <c r="I107" s="17">
        <f>I58+I64+I70+I77+I82+I88+I94+I101</f>
        <v>353.7</v>
      </c>
      <c r="J107" s="15"/>
      <c r="K107" s="44"/>
      <c r="L107" s="44"/>
    </row>
    <row r="108" spans="1:12" ht="18" customHeight="1">
      <c r="A108" s="25">
        <v>6</v>
      </c>
      <c r="B108" s="46" t="s">
        <v>50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6.5" customHeight="1">
      <c r="A109" s="44" t="s">
        <v>51</v>
      </c>
      <c r="B109" s="44" t="s">
        <v>52</v>
      </c>
      <c r="C109" s="7">
        <v>2017</v>
      </c>
      <c r="D109" s="8">
        <f aca="true" t="shared" si="11" ref="D109:D218">F109+I109+E109</f>
        <v>73.805</v>
      </c>
      <c r="E109" s="14"/>
      <c r="F109" s="14"/>
      <c r="G109" s="14"/>
      <c r="H109" s="14"/>
      <c r="I109" s="8">
        <v>73.805</v>
      </c>
      <c r="J109" s="15"/>
      <c r="K109" s="44" t="s">
        <v>26</v>
      </c>
      <c r="L109" s="44" t="s">
        <v>53</v>
      </c>
    </row>
    <row r="110" spans="1:12" ht="16.5" customHeight="1">
      <c r="A110" s="44"/>
      <c r="B110" s="44"/>
      <c r="C110" s="7">
        <v>2018</v>
      </c>
      <c r="D110" s="8">
        <f t="shared" si="11"/>
        <v>163.33848</v>
      </c>
      <c r="E110" s="14"/>
      <c r="F110" s="14"/>
      <c r="G110" s="14"/>
      <c r="H110" s="14"/>
      <c r="I110" s="8">
        <v>163.33848</v>
      </c>
      <c r="J110" s="15"/>
      <c r="K110" s="44"/>
      <c r="L110" s="44"/>
    </row>
    <row r="111" spans="1:12" ht="16.5" customHeight="1">
      <c r="A111" s="44"/>
      <c r="B111" s="44"/>
      <c r="C111" s="7">
        <v>2019</v>
      </c>
      <c r="D111" s="8">
        <f t="shared" si="11"/>
        <v>102.3</v>
      </c>
      <c r="E111" s="14"/>
      <c r="F111" s="14"/>
      <c r="G111" s="14"/>
      <c r="H111" s="14"/>
      <c r="I111" s="8">
        <v>102.3</v>
      </c>
      <c r="J111" s="15"/>
      <c r="K111" s="44"/>
      <c r="L111" s="44"/>
    </row>
    <row r="112" spans="1:12" ht="16.5" customHeight="1">
      <c r="A112" s="44"/>
      <c r="B112" s="44"/>
      <c r="C112" s="7">
        <v>2020</v>
      </c>
      <c r="D112" s="8">
        <f t="shared" si="11"/>
        <v>116</v>
      </c>
      <c r="E112" s="14"/>
      <c r="F112" s="14"/>
      <c r="G112" s="14"/>
      <c r="H112" s="14"/>
      <c r="I112" s="8">
        <v>116</v>
      </c>
      <c r="J112" s="15"/>
      <c r="K112" s="44"/>
      <c r="L112" s="44"/>
    </row>
    <row r="113" spans="1:12" ht="16.5" customHeight="1">
      <c r="A113" s="44"/>
      <c r="B113" s="44"/>
      <c r="C113" s="11">
        <v>2021</v>
      </c>
      <c r="D113" s="8">
        <f t="shared" si="11"/>
        <v>116</v>
      </c>
      <c r="E113" s="14"/>
      <c r="F113" s="14"/>
      <c r="G113" s="14"/>
      <c r="H113" s="14"/>
      <c r="I113" s="8">
        <v>116</v>
      </c>
      <c r="J113" s="15"/>
      <c r="K113" s="44"/>
      <c r="L113" s="44"/>
    </row>
    <row r="114" spans="1:12" ht="16.5" customHeight="1">
      <c r="A114" s="44"/>
      <c r="B114" s="44"/>
      <c r="C114" s="11">
        <v>2022</v>
      </c>
      <c r="D114" s="8">
        <f t="shared" si="11"/>
        <v>116</v>
      </c>
      <c r="E114" s="14"/>
      <c r="F114" s="14"/>
      <c r="G114" s="14"/>
      <c r="H114" s="14"/>
      <c r="I114" s="8">
        <v>116</v>
      </c>
      <c r="J114" s="12"/>
      <c r="K114" s="44"/>
      <c r="L114" s="44"/>
    </row>
    <row r="115" spans="1:12" ht="16.5" customHeight="1">
      <c r="A115" s="44"/>
      <c r="B115" s="44"/>
      <c r="C115" s="7">
        <v>2017</v>
      </c>
      <c r="D115" s="8">
        <f t="shared" si="11"/>
        <v>16.27</v>
      </c>
      <c r="E115" s="14"/>
      <c r="F115" s="14"/>
      <c r="G115" s="14"/>
      <c r="H115" s="14"/>
      <c r="I115" s="10">
        <v>16.27</v>
      </c>
      <c r="J115" s="15"/>
      <c r="K115" s="44" t="s">
        <v>23</v>
      </c>
      <c r="L115" s="44"/>
    </row>
    <row r="116" spans="1:12" ht="16.5" customHeight="1">
      <c r="A116" s="44"/>
      <c r="B116" s="44"/>
      <c r="C116" s="7">
        <v>2018</v>
      </c>
      <c r="D116" s="8">
        <f t="shared" si="11"/>
        <v>0</v>
      </c>
      <c r="E116" s="14"/>
      <c r="F116" s="14"/>
      <c r="G116" s="14"/>
      <c r="H116" s="14"/>
      <c r="I116" s="10">
        <v>0</v>
      </c>
      <c r="J116" s="15"/>
      <c r="K116" s="44"/>
      <c r="L116" s="44"/>
    </row>
    <row r="117" spans="1:12" ht="16.5" customHeight="1">
      <c r="A117" s="44"/>
      <c r="B117" s="44"/>
      <c r="C117" s="7">
        <v>2019</v>
      </c>
      <c r="D117" s="8">
        <f t="shared" si="11"/>
        <v>8.26</v>
      </c>
      <c r="E117" s="14"/>
      <c r="F117" s="14"/>
      <c r="G117" s="14"/>
      <c r="H117" s="14"/>
      <c r="I117" s="8">
        <v>8.26</v>
      </c>
      <c r="J117" s="15"/>
      <c r="K117" s="44"/>
      <c r="L117" s="44"/>
    </row>
    <row r="118" spans="1:12" ht="16.5" customHeight="1">
      <c r="A118" s="44"/>
      <c r="B118" s="44"/>
      <c r="C118" s="7">
        <v>2020</v>
      </c>
      <c r="D118" s="8">
        <f t="shared" si="11"/>
        <v>50</v>
      </c>
      <c r="E118" s="14"/>
      <c r="F118" s="14"/>
      <c r="G118" s="14"/>
      <c r="H118" s="14"/>
      <c r="I118" s="8">
        <v>50</v>
      </c>
      <c r="J118" s="15"/>
      <c r="K118" s="44"/>
      <c r="L118" s="44"/>
    </row>
    <row r="119" spans="1:12" ht="16.5" customHeight="1">
      <c r="A119" s="44"/>
      <c r="B119" s="44"/>
      <c r="C119" s="11">
        <v>2021</v>
      </c>
      <c r="D119" s="8">
        <f t="shared" si="11"/>
        <v>47</v>
      </c>
      <c r="E119" s="14"/>
      <c r="F119" s="14"/>
      <c r="G119" s="14"/>
      <c r="H119" s="14"/>
      <c r="I119" s="8">
        <v>47</v>
      </c>
      <c r="J119" s="12"/>
      <c r="K119" s="44"/>
      <c r="L119" s="44"/>
    </row>
    <row r="120" spans="1:12" ht="16.5" customHeight="1">
      <c r="A120" s="44"/>
      <c r="B120" s="44"/>
      <c r="C120" s="11">
        <v>2022</v>
      </c>
      <c r="D120" s="8">
        <f t="shared" si="11"/>
        <v>47</v>
      </c>
      <c r="E120" s="14"/>
      <c r="F120" s="14"/>
      <c r="G120" s="14"/>
      <c r="H120" s="14"/>
      <c r="I120" s="8">
        <v>47</v>
      </c>
      <c r="J120" s="12"/>
      <c r="K120" s="44"/>
      <c r="L120" s="44"/>
    </row>
    <row r="121" spans="1:12" ht="16.5" customHeight="1">
      <c r="A121" s="44"/>
      <c r="B121" s="44"/>
      <c r="C121" s="7">
        <v>2017</v>
      </c>
      <c r="D121" s="10">
        <f t="shared" si="11"/>
        <v>45.94</v>
      </c>
      <c r="E121" s="14"/>
      <c r="F121" s="14"/>
      <c r="G121" s="14"/>
      <c r="H121" s="14"/>
      <c r="I121" s="10">
        <v>45.94</v>
      </c>
      <c r="J121" s="15"/>
      <c r="K121" s="44" t="s">
        <v>43</v>
      </c>
      <c r="L121" s="44"/>
    </row>
    <row r="122" spans="1:12" ht="16.5" customHeight="1">
      <c r="A122" s="44"/>
      <c r="B122" s="44"/>
      <c r="C122" s="7">
        <v>2018</v>
      </c>
      <c r="D122" s="8">
        <f t="shared" si="11"/>
        <v>49.36</v>
      </c>
      <c r="E122" s="14"/>
      <c r="F122" s="14"/>
      <c r="G122" s="14"/>
      <c r="H122" s="14"/>
      <c r="I122" s="8">
        <v>49.36</v>
      </c>
      <c r="J122" s="15"/>
      <c r="K122" s="44"/>
      <c r="L122" s="44"/>
    </row>
    <row r="123" spans="1:12" ht="16.5" customHeight="1">
      <c r="A123" s="44"/>
      <c r="B123" s="44"/>
      <c r="C123" s="7">
        <v>2019</v>
      </c>
      <c r="D123" s="8">
        <f t="shared" si="11"/>
        <v>54.329</v>
      </c>
      <c r="E123" s="14"/>
      <c r="F123" s="14"/>
      <c r="G123" s="14"/>
      <c r="H123" s="14"/>
      <c r="I123" s="8">
        <v>54.329</v>
      </c>
      <c r="J123" s="15"/>
      <c r="K123" s="44"/>
      <c r="L123" s="44"/>
    </row>
    <row r="124" spans="1:12" ht="16.5" customHeight="1">
      <c r="A124" s="44"/>
      <c r="B124" s="44"/>
      <c r="C124" s="7">
        <v>2020</v>
      </c>
      <c r="D124" s="8">
        <f t="shared" si="11"/>
        <v>60.1</v>
      </c>
      <c r="E124" s="14"/>
      <c r="F124" s="14"/>
      <c r="G124" s="14"/>
      <c r="H124" s="14"/>
      <c r="I124" s="8">
        <v>60.1</v>
      </c>
      <c r="J124" s="15"/>
      <c r="K124" s="44"/>
      <c r="L124" s="44"/>
    </row>
    <row r="125" spans="1:12" ht="16.5" customHeight="1">
      <c r="A125" s="44"/>
      <c r="B125" s="44"/>
      <c r="C125" s="11">
        <v>2021</v>
      </c>
      <c r="D125" s="10">
        <f t="shared" si="11"/>
        <v>60.1</v>
      </c>
      <c r="E125" s="14"/>
      <c r="F125" s="14"/>
      <c r="G125" s="14"/>
      <c r="H125" s="14"/>
      <c r="I125" s="8">
        <v>60.1</v>
      </c>
      <c r="J125" s="15"/>
      <c r="K125" s="44"/>
      <c r="L125" s="44"/>
    </row>
    <row r="126" spans="1:12" ht="16.5" customHeight="1">
      <c r="A126" s="44"/>
      <c r="B126" s="44"/>
      <c r="C126" s="11">
        <v>2022</v>
      </c>
      <c r="D126" s="10">
        <f t="shared" si="11"/>
        <v>60.1</v>
      </c>
      <c r="E126" s="14"/>
      <c r="F126" s="14"/>
      <c r="G126" s="14"/>
      <c r="H126" s="14"/>
      <c r="I126" s="8">
        <v>60.1</v>
      </c>
      <c r="J126" s="15"/>
      <c r="K126" s="44"/>
      <c r="L126" s="44"/>
    </row>
    <row r="127" spans="1:12" ht="16.5" customHeight="1">
      <c r="A127" s="44"/>
      <c r="B127" s="44"/>
      <c r="C127" s="7">
        <v>2017</v>
      </c>
      <c r="D127" s="8">
        <f t="shared" si="11"/>
        <v>38.8</v>
      </c>
      <c r="E127" s="14"/>
      <c r="F127" s="14"/>
      <c r="G127" s="14"/>
      <c r="H127" s="14"/>
      <c r="I127" s="8">
        <v>38.8</v>
      </c>
      <c r="J127" s="15"/>
      <c r="K127" s="44" t="s">
        <v>44</v>
      </c>
      <c r="L127" s="44"/>
    </row>
    <row r="128" spans="1:12" ht="16.5" customHeight="1">
      <c r="A128" s="44"/>
      <c r="B128" s="44"/>
      <c r="C128" s="7">
        <v>2018</v>
      </c>
      <c r="D128" s="8">
        <f t="shared" si="11"/>
        <v>29.4381</v>
      </c>
      <c r="E128" s="14"/>
      <c r="F128" s="14"/>
      <c r="G128" s="14"/>
      <c r="H128" s="14"/>
      <c r="I128" s="8">
        <v>29.4381</v>
      </c>
      <c r="J128" s="15"/>
      <c r="K128" s="44"/>
      <c r="L128" s="44"/>
    </row>
    <row r="129" spans="1:12" ht="16.5" customHeight="1">
      <c r="A129" s="44"/>
      <c r="B129" s="44"/>
      <c r="C129" s="7">
        <v>2019</v>
      </c>
      <c r="D129" s="8">
        <f t="shared" si="11"/>
        <v>36.32</v>
      </c>
      <c r="E129" s="14"/>
      <c r="F129" s="14"/>
      <c r="G129" s="14"/>
      <c r="H129" s="14"/>
      <c r="I129" s="8">
        <v>36.32</v>
      </c>
      <c r="J129" s="15"/>
      <c r="K129" s="44"/>
      <c r="L129" s="44"/>
    </row>
    <row r="130" spans="1:12" ht="16.5" customHeight="1">
      <c r="A130" s="44"/>
      <c r="B130" s="44"/>
      <c r="C130" s="7">
        <v>2020</v>
      </c>
      <c r="D130" s="8">
        <f t="shared" si="11"/>
        <v>38</v>
      </c>
      <c r="E130" s="14"/>
      <c r="F130" s="14"/>
      <c r="G130" s="14"/>
      <c r="H130" s="14"/>
      <c r="I130" s="8">
        <v>38</v>
      </c>
      <c r="J130" s="15"/>
      <c r="K130" s="44"/>
      <c r="L130" s="44"/>
    </row>
    <row r="131" spans="1:12" ht="16.5" customHeight="1">
      <c r="A131" s="44"/>
      <c r="B131" s="44"/>
      <c r="C131" s="11">
        <v>2021</v>
      </c>
      <c r="D131" s="8">
        <f t="shared" si="11"/>
        <v>25</v>
      </c>
      <c r="E131" s="14"/>
      <c r="F131" s="14"/>
      <c r="G131" s="14"/>
      <c r="H131" s="14"/>
      <c r="I131" s="8">
        <v>25</v>
      </c>
      <c r="J131" s="15"/>
      <c r="K131" s="44"/>
      <c r="L131" s="44"/>
    </row>
    <row r="132" spans="1:12" ht="16.5" customHeight="1">
      <c r="A132" s="44"/>
      <c r="B132" s="44"/>
      <c r="C132" s="11">
        <v>2022</v>
      </c>
      <c r="D132" s="8">
        <f t="shared" si="11"/>
        <v>25</v>
      </c>
      <c r="E132" s="14"/>
      <c r="F132" s="14"/>
      <c r="G132" s="14"/>
      <c r="H132" s="14"/>
      <c r="I132" s="14">
        <v>25</v>
      </c>
      <c r="J132" s="14"/>
      <c r="K132" s="44"/>
      <c r="L132" s="44"/>
    </row>
    <row r="133" spans="1:12" ht="16.5" customHeight="1">
      <c r="A133" s="44" t="s">
        <v>54</v>
      </c>
      <c r="B133" s="44" t="s">
        <v>55</v>
      </c>
      <c r="C133" s="7">
        <v>2017</v>
      </c>
      <c r="D133" s="8">
        <f t="shared" si="11"/>
        <v>90.95</v>
      </c>
      <c r="E133" s="14"/>
      <c r="F133" s="14"/>
      <c r="G133" s="14"/>
      <c r="H133" s="14"/>
      <c r="I133" s="8">
        <v>90.95</v>
      </c>
      <c r="J133" s="15"/>
      <c r="K133" s="44" t="s">
        <v>26</v>
      </c>
      <c r="L133" s="44"/>
    </row>
    <row r="134" spans="1:12" ht="16.5" customHeight="1">
      <c r="A134" s="44"/>
      <c r="B134" s="44"/>
      <c r="C134" s="7">
        <v>2018</v>
      </c>
      <c r="D134" s="8">
        <f t="shared" si="11"/>
        <v>66.45</v>
      </c>
      <c r="E134" s="14"/>
      <c r="F134" s="14"/>
      <c r="G134" s="14"/>
      <c r="H134" s="14"/>
      <c r="I134" s="8">
        <v>66.45</v>
      </c>
      <c r="J134" s="15"/>
      <c r="K134" s="44"/>
      <c r="L134" s="44"/>
    </row>
    <row r="135" spans="1:12" ht="16.5" customHeight="1">
      <c r="A135" s="44"/>
      <c r="B135" s="44"/>
      <c r="C135" s="7">
        <v>2019</v>
      </c>
      <c r="D135" s="8">
        <f t="shared" si="11"/>
        <v>393.11</v>
      </c>
      <c r="E135" s="14"/>
      <c r="F135" s="14"/>
      <c r="G135" s="14"/>
      <c r="H135" s="14"/>
      <c r="I135" s="8">
        <v>393.11</v>
      </c>
      <c r="J135" s="15"/>
      <c r="K135" s="44"/>
      <c r="L135" s="44"/>
    </row>
    <row r="136" spans="1:12" ht="16.5" customHeight="1">
      <c r="A136" s="44"/>
      <c r="B136" s="44"/>
      <c r="C136" s="7">
        <v>2020</v>
      </c>
      <c r="D136" s="8">
        <f t="shared" si="11"/>
        <v>0</v>
      </c>
      <c r="E136" s="14"/>
      <c r="F136" s="14"/>
      <c r="G136" s="14"/>
      <c r="H136" s="14"/>
      <c r="I136" s="8">
        <v>0</v>
      </c>
      <c r="J136" s="15"/>
      <c r="K136" s="44"/>
      <c r="L136" s="44"/>
    </row>
    <row r="137" spans="1:12" ht="16.5" customHeight="1">
      <c r="A137" s="44"/>
      <c r="B137" s="44"/>
      <c r="C137" s="11">
        <v>2021</v>
      </c>
      <c r="D137" s="8">
        <f t="shared" si="11"/>
        <v>0</v>
      </c>
      <c r="E137" s="14"/>
      <c r="F137" s="14"/>
      <c r="G137" s="14"/>
      <c r="H137" s="14"/>
      <c r="I137" s="8">
        <v>0</v>
      </c>
      <c r="J137" s="12"/>
      <c r="K137" s="44"/>
      <c r="L137" s="44"/>
    </row>
    <row r="138" spans="1:12" ht="16.5" customHeight="1">
      <c r="A138" s="44"/>
      <c r="B138" s="44"/>
      <c r="C138" s="11">
        <v>2022</v>
      </c>
      <c r="D138" s="8">
        <f t="shared" si="11"/>
        <v>0</v>
      </c>
      <c r="E138" s="14"/>
      <c r="F138" s="14"/>
      <c r="G138" s="14"/>
      <c r="H138" s="14"/>
      <c r="I138" s="8">
        <v>0</v>
      </c>
      <c r="J138" s="12"/>
      <c r="K138" s="44"/>
      <c r="L138" s="44"/>
    </row>
    <row r="139" spans="1:12" ht="16.5" customHeight="1">
      <c r="A139" s="44"/>
      <c r="B139" s="44"/>
      <c r="C139" s="7">
        <v>2017</v>
      </c>
      <c r="D139" s="8">
        <f t="shared" si="11"/>
        <v>77.68</v>
      </c>
      <c r="E139" s="14"/>
      <c r="F139" s="14"/>
      <c r="G139" s="14"/>
      <c r="H139" s="14"/>
      <c r="I139" s="10">
        <v>77.68</v>
      </c>
      <c r="J139" s="15"/>
      <c r="K139" s="44" t="s">
        <v>23</v>
      </c>
      <c r="L139" s="44"/>
    </row>
    <row r="140" spans="1:12" ht="16.5" customHeight="1">
      <c r="A140" s="44"/>
      <c r="B140" s="44"/>
      <c r="C140" s="7">
        <v>2018</v>
      </c>
      <c r="D140" s="8">
        <f t="shared" si="11"/>
        <v>73.35</v>
      </c>
      <c r="E140" s="14"/>
      <c r="F140" s="14"/>
      <c r="G140" s="14"/>
      <c r="H140" s="14"/>
      <c r="I140" s="10">
        <v>73.35</v>
      </c>
      <c r="J140" s="15"/>
      <c r="K140" s="44"/>
      <c r="L140" s="44"/>
    </row>
    <row r="141" spans="1:12" ht="16.5" customHeight="1">
      <c r="A141" s="44"/>
      <c r="B141" s="44"/>
      <c r="C141" s="7">
        <v>2019</v>
      </c>
      <c r="D141" s="8">
        <f t="shared" si="11"/>
        <v>148.49</v>
      </c>
      <c r="E141" s="14"/>
      <c r="F141" s="14"/>
      <c r="G141" s="14"/>
      <c r="H141" s="14"/>
      <c r="I141" s="8">
        <v>148.49</v>
      </c>
      <c r="J141" s="15"/>
      <c r="K141" s="44"/>
      <c r="L141" s="44"/>
    </row>
    <row r="142" spans="1:12" ht="16.5" customHeight="1">
      <c r="A142" s="44"/>
      <c r="B142" s="44"/>
      <c r="C142" s="7">
        <v>2020</v>
      </c>
      <c r="D142" s="8">
        <f t="shared" si="11"/>
        <v>67.85</v>
      </c>
      <c r="E142" s="14"/>
      <c r="F142" s="14"/>
      <c r="G142" s="14"/>
      <c r="H142" s="14"/>
      <c r="I142" s="8">
        <v>67.85</v>
      </c>
      <c r="J142" s="15"/>
      <c r="K142" s="44"/>
      <c r="L142" s="44"/>
    </row>
    <row r="143" spans="1:12" ht="16.5" customHeight="1">
      <c r="A143" s="44"/>
      <c r="B143" s="44"/>
      <c r="C143" s="11">
        <v>2021</v>
      </c>
      <c r="D143" s="8">
        <f t="shared" si="11"/>
        <v>52.85</v>
      </c>
      <c r="E143" s="14"/>
      <c r="F143" s="14"/>
      <c r="G143" s="14"/>
      <c r="H143" s="14"/>
      <c r="I143" s="8">
        <v>52.85</v>
      </c>
      <c r="J143" s="12"/>
      <c r="K143" s="44"/>
      <c r="L143" s="44"/>
    </row>
    <row r="144" spans="1:12" ht="16.5" customHeight="1">
      <c r="A144" s="44"/>
      <c r="B144" s="44"/>
      <c r="C144" s="11">
        <v>2022</v>
      </c>
      <c r="D144" s="8">
        <f t="shared" si="11"/>
        <v>52.85</v>
      </c>
      <c r="E144" s="14"/>
      <c r="F144" s="14"/>
      <c r="G144" s="14"/>
      <c r="H144" s="14"/>
      <c r="I144" s="14">
        <v>52.85</v>
      </c>
      <c r="J144" s="14"/>
      <c r="K144" s="44"/>
      <c r="L144" s="44"/>
    </row>
    <row r="145" spans="1:14" ht="16.5" customHeight="1">
      <c r="A145" s="44"/>
      <c r="B145" s="44"/>
      <c r="C145" s="7">
        <v>2017</v>
      </c>
      <c r="D145" s="10">
        <f t="shared" si="11"/>
        <v>90.905</v>
      </c>
      <c r="E145" s="14"/>
      <c r="F145" s="14"/>
      <c r="G145" s="14"/>
      <c r="H145" s="14"/>
      <c r="I145" s="10">
        <v>90.905</v>
      </c>
      <c r="J145" s="15"/>
      <c r="K145" s="44" t="s">
        <v>43</v>
      </c>
      <c r="L145" s="44"/>
      <c r="N145" t="s">
        <v>56</v>
      </c>
    </row>
    <row r="146" spans="1:18" ht="16.5" customHeight="1">
      <c r="A146" s="44"/>
      <c r="B146" s="44"/>
      <c r="C146" s="7">
        <v>2018</v>
      </c>
      <c r="D146" s="8">
        <f t="shared" si="11"/>
        <v>52.25</v>
      </c>
      <c r="E146" s="14"/>
      <c r="F146" s="14"/>
      <c r="G146" s="14"/>
      <c r="H146" s="14"/>
      <c r="I146" s="8">
        <v>52.25</v>
      </c>
      <c r="J146" s="15"/>
      <c r="K146" s="44"/>
      <c r="L146" s="44"/>
      <c r="N146" s="22"/>
      <c r="O146" s="22" t="s">
        <v>48</v>
      </c>
      <c r="P146" s="22" t="s">
        <v>23</v>
      </c>
      <c r="Q146" s="22" t="s">
        <v>49</v>
      </c>
      <c r="R146" s="22" t="s">
        <v>44</v>
      </c>
    </row>
    <row r="147" spans="1:18" ht="16.5" customHeight="1">
      <c r="A147" s="44"/>
      <c r="B147" s="44"/>
      <c r="C147" s="7">
        <v>2019</v>
      </c>
      <c r="D147" s="8">
        <f t="shared" si="11"/>
        <v>59.87</v>
      </c>
      <c r="E147" s="14"/>
      <c r="F147" s="14"/>
      <c r="G147" s="14"/>
      <c r="H147" s="14"/>
      <c r="I147" s="8">
        <v>59.87</v>
      </c>
      <c r="J147" s="15"/>
      <c r="K147" s="44"/>
      <c r="L147" s="44"/>
      <c r="N147" s="22">
        <v>2017</v>
      </c>
      <c r="O147" s="22">
        <f aca="true" t="shared" si="12" ref="O147:O152">I109+I133</f>
        <v>164.755</v>
      </c>
      <c r="P147" s="22">
        <f aca="true" t="shared" si="13" ref="P147:P152">I115+I139</f>
        <v>93.95</v>
      </c>
      <c r="Q147" s="22">
        <f aca="true" t="shared" si="14" ref="Q147:Q152">I121+I145</f>
        <v>136.845</v>
      </c>
      <c r="R147" s="22">
        <f>I127+I151</f>
        <v>172.91000000000003</v>
      </c>
    </row>
    <row r="148" spans="1:18" ht="16.5" customHeight="1">
      <c r="A148" s="44"/>
      <c r="B148" s="44"/>
      <c r="C148" s="7">
        <v>2020</v>
      </c>
      <c r="D148" s="8">
        <f t="shared" si="11"/>
        <v>0</v>
      </c>
      <c r="E148" s="14"/>
      <c r="F148" s="14"/>
      <c r="G148" s="14"/>
      <c r="H148" s="14"/>
      <c r="I148" s="8">
        <v>0</v>
      </c>
      <c r="J148" s="15"/>
      <c r="K148" s="44"/>
      <c r="L148" s="44"/>
      <c r="N148" s="22">
        <v>2018</v>
      </c>
      <c r="O148" s="22">
        <f t="shared" si="12"/>
        <v>229.78848</v>
      </c>
      <c r="P148" s="22">
        <f t="shared" si="13"/>
        <v>73.35</v>
      </c>
      <c r="Q148" s="22">
        <f t="shared" si="14"/>
        <v>101.61</v>
      </c>
      <c r="R148" s="22">
        <f>I128+I152</f>
        <v>29.4381</v>
      </c>
    </row>
    <row r="149" spans="1:18" ht="16.5" customHeight="1">
      <c r="A149" s="44"/>
      <c r="B149" s="44"/>
      <c r="C149" s="11">
        <v>2021</v>
      </c>
      <c r="D149" s="10">
        <f t="shared" si="11"/>
        <v>68</v>
      </c>
      <c r="E149" s="14"/>
      <c r="F149" s="14"/>
      <c r="G149" s="14"/>
      <c r="H149" s="14"/>
      <c r="I149" s="8">
        <v>68</v>
      </c>
      <c r="J149" s="15"/>
      <c r="K149" s="44"/>
      <c r="L149" s="44"/>
      <c r="N149" s="22">
        <v>2019</v>
      </c>
      <c r="O149" s="22">
        <f t="shared" si="12"/>
        <v>495.41</v>
      </c>
      <c r="P149" s="22">
        <f t="shared" si="13"/>
        <v>156.75</v>
      </c>
      <c r="Q149" s="22">
        <f t="shared" si="14"/>
        <v>114.199</v>
      </c>
      <c r="R149" s="22">
        <f>I129+I153</f>
        <v>36.32</v>
      </c>
    </row>
    <row r="150" spans="1:18" ht="16.5" customHeight="1">
      <c r="A150" s="44"/>
      <c r="B150" s="44"/>
      <c r="C150" s="11">
        <v>2022</v>
      </c>
      <c r="D150" s="10">
        <f t="shared" si="11"/>
        <v>68</v>
      </c>
      <c r="E150" s="14"/>
      <c r="F150" s="14"/>
      <c r="G150" s="14"/>
      <c r="H150" s="14"/>
      <c r="I150" s="8">
        <v>68</v>
      </c>
      <c r="J150" s="15"/>
      <c r="K150" s="44"/>
      <c r="L150" s="44"/>
      <c r="N150" s="22">
        <v>2020</v>
      </c>
      <c r="O150" s="22">
        <f t="shared" si="12"/>
        <v>116</v>
      </c>
      <c r="P150" s="22">
        <f t="shared" si="13"/>
        <v>117.85</v>
      </c>
      <c r="Q150" s="22">
        <f t="shared" si="14"/>
        <v>60.1</v>
      </c>
      <c r="R150" s="22">
        <f>I130+I154</f>
        <v>38</v>
      </c>
    </row>
    <row r="151" spans="1:18" ht="16.5" customHeight="1">
      <c r="A151" s="44"/>
      <c r="B151" s="44"/>
      <c r="C151" s="7">
        <v>2017</v>
      </c>
      <c r="D151" s="8">
        <f t="shared" si="11"/>
        <v>134.11</v>
      </c>
      <c r="E151" s="14"/>
      <c r="F151" s="14"/>
      <c r="G151" s="14"/>
      <c r="H151" s="14"/>
      <c r="I151" s="8">
        <v>134.11</v>
      </c>
      <c r="J151" s="15"/>
      <c r="K151" s="44" t="s">
        <v>44</v>
      </c>
      <c r="L151" s="44"/>
      <c r="N151" s="22">
        <v>2021</v>
      </c>
      <c r="O151" s="22">
        <f t="shared" si="12"/>
        <v>116</v>
      </c>
      <c r="P151" s="22">
        <f t="shared" si="13"/>
        <v>99.85</v>
      </c>
      <c r="Q151" s="22">
        <f t="shared" si="14"/>
        <v>128.1</v>
      </c>
      <c r="R151" s="22">
        <f>I132+I156</f>
        <v>25</v>
      </c>
    </row>
    <row r="152" spans="1:18" ht="16.5" customHeight="1">
      <c r="A152" s="44"/>
      <c r="B152" s="44"/>
      <c r="C152" s="7">
        <v>2018</v>
      </c>
      <c r="D152" s="8">
        <f t="shared" si="11"/>
        <v>0</v>
      </c>
      <c r="E152" s="14"/>
      <c r="F152" s="14"/>
      <c r="G152" s="14"/>
      <c r="H152" s="14"/>
      <c r="I152" s="8">
        <v>0</v>
      </c>
      <c r="J152" s="15"/>
      <c r="K152" s="44"/>
      <c r="L152" s="44"/>
      <c r="N152" s="22">
        <v>2022</v>
      </c>
      <c r="O152" s="22">
        <f t="shared" si="12"/>
        <v>116</v>
      </c>
      <c r="P152" s="22">
        <f t="shared" si="13"/>
        <v>99.85</v>
      </c>
      <c r="Q152" s="22">
        <f t="shared" si="14"/>
        <v>128.1</v>
      </c>
      <c r="R152" s="22">
        <f>I132+I156</f>
        <v>25</v>
      </c>
    </row>
    <row r="153" spans="1:12" ht="16.5" customHeight="1">
      <c r="A153" s="44"/>
      <c r="B153" s="44"/>
      <c r="C153" s="7">
        <v>2019</v>
      </c>
      <c r="D153" s="8">
        <f t="shared" si="11"/>
        <v>0</v>
      </c>
      <c r="E153" s="14"/>
      <c r="F153" s="14"/>
      <c r="G153" s="14"/>
      <c r="H153" s="14"/>
      <c r="I153" s="8">
        <v>0</v>
      </c>
      <c r="J153" s="15"/>
      <c r="K153" s="44"/>
      <c r="L153" s="44"/>
    </row>
    <row r="154" spans="1:12" ht="16.5" customHeight="1">
      <c r="A154" s="44"/>
      <c r="B154" s="44"/>
      <c r="C154" s="7">
        <v>2020</v>
      </c>
      <c r="D154" s="8">
        <f t="shared" si="11"/>
        <v>0</v>
      </c>
      <c r="E154" s="14"/>
      <c r="F154" s="14"/>
      <c r="G154" s="14"/>
      <c r="H154" s="14"/>
      <c r="I154" s="8">
        <v>0</v>
      </c>
      <c r="J154" s="15"/>
      <c r="K154" s="44"/>
      <c r="L154" s="44"/>
    </row>
    <row r="155" spans="1:12" ht="16.5" customHeight="1">
      <c r="A155" s="44"/>
      <c r="B155" s="44"/>
      <c r="C155" s="11">
        <v>2021</v>
      </c>
      <c r="D155" s="8">
        <f t="shared" si="11"/>
        <v>0</v>
      </c>
      <c r="E155" s="14"/>
      <c r="F155" s="14"/>
      <c r="G155" s="14"/>
      <c r="H155" s="14"/>
      <c r="I155" s="8">
        <v>0</v>
      </c>
      <c r="J155" s="15"/>
      <c r="K155" s="44"/>
      <c r="L155" s="44"/>
    </row>
    <row r="156" spans="1:12" ht="16.5" customHeight="1">
      <c r="A156" s="44"/>
      <c r="B156" s="44"/>
      <c r="C156" s="11">
        <v>2022</v>
      </c>
      <c r="D156" s="8">
        <f t="shared" si="11"/>
        <v>0</v>
      </c>
      <c r="E156" s="14"/>
      <c r="F156" s="14"/>
      <c r="G156" s="14"/>
      <c r="H156" s="14"/>
      <c r="I156" s="8">
        <v>0</v>
      </c>
      <c r="J156" s="15"/>
      <c r="K156" s="44"/>
      <c r="L156" s="44"/>
    </row>
    <row r="157" spans="1:12" ht="16.5" customHeight="1">
      <c r="A157" s="51"/>
      <c r="B157" s="47" t="s">
        <v>37</v>
      </c>
      <c r="C157" s="16">
        <v>2017</v>
      </c>
      <c r="D157" s="17">
        <f t="shared" si="11"/>
        <v>568.46</v>
      </c>
      <c r="E157" s="17">
        <f>E109+E115+E121+E127+E133+E139+E145+E151</f>
        <v>0</v>
      </c>
      <c r="F157" s="17">
        <f>F109+F115+F121+F127+F133+F139+F145+F151</f>
        <v>0</v>
      </c>
      <c r="G157" s="17">
        <f>G109+G115+G121+G127+G133+G139+G145+G151</f>
        <v>0</v>
      </c>
      <c r="H157" s="17">
        <f>H109+H115+H121+H127+H133+H139+H145+H151</f>
        <v>0</v>
      </c>
      <c r="I157" s="17">
        <f>I109+I115+I121+I127+I133+I139+I145+I151</f>
        <v>568.46</v>
      </c>
      <c r="J157" s="15"/>
      <c r="K157" s="44"/>
      <c r="L157" s="50"/>
    </row>
    <row r="158" spans="1:12" ht="16.5" customHeight="1">
      <c r="A158" s="51"/>
      <c r="B158" s="47"/>
      <c r="C158" s="16">
        <v>2018</v>
      </c>
      <c r="D158" s="17">
        <f t="shared" si="11"/>
        <v>434.18658000000005</v>
      </c>
      <c r="E158" s="17">
        <f>E110+E116+E122+E128+E134+E140+E146+E152</f>
        <v>0</v>
      </c>
      <c r="F158" s="17">
        <f>F110+F116+F122+F128+F134+F140+F146+F152</f>
        <v>0</v>
      </c>
      <c r="G158" s="17">
        <f>G110+G116+G122+G128+G134+G140+G146+G152</f>
        <v>0</v>
      </c>
      <c r="H158" s="17">
        <f>H110+H116+H122+H128+H134+H140+H146+H152</f>
        <v>0</v>
      </c>
      <c r="I158" s="17">
        <f>I110+I116+I122+I128+I134+I140+I146+I152</f>
        <v>434.18658000000005</v>
      </c>
      <c r="J158" s="15"/>
      <c r="K158" s="44"/>
      <c r="L158" s="50"/>
    </row>
    <row r="159" spans="1:12" ht="16.5" customHeight="1">
      <c r="A159" s="51"/>
      <c r="B159" s="47"/>
      <c r="C159" s="16">
        <v>2019</v>
      </c>
      <c r="D159" s="17">
        <f t="shared" si="11"/>
        <v>802.679</v>
      </c>
      <c r="E159" s="17">
        <f>E111+E117+E123+E129+E135+E141+E147+E153</f>
        <v>0</v>
      </c>
      <c r="F159" s="17">
        <f>F111+F117+F123+F129+F135+F141+F147+F153</f>
        <v>0</v>
      </c>
      <c r="G159" s="17">
        <f>G111+G117+G123+G129+G135+G141+G147+G153</f>
        <v>0</v>
      </c>
      <c r="H159" s="17">
        <f>H111+H117+H123+H129+H135+H141+H147+H153</f>
        <v>0</v>
      </c>
      <c r="I159" s="17">
        <f>I111+I117+I123+I129+I135+I141+I147+I153</f>
        <v>802.679</v>
      </c>
      <c r="J159" s="15"/>
      <c r="K159" s="44"/>
      <c r="L159" s="50"/>
    </row>
    <row r="160" spans="1:12" ht="16.5" customHeight="1">
      <c r="A160" s="51"/>
      <c r="B160" s="47"/>
      <c r="C160" s="16">
        <v>2020</v>
      </c>
      <c r="D160" s="17">
        <f t="shared" si="11"/>
        <v>331.95000000000005</v>
      </c>
      <c r="E160" s="17">
        <f>E112+E118+E124+E130+E136+E142+E148+E154</f>
        <v>0</v>
      </c>
      <c r="F160" s="17">
        <f>F112+F118+F124+F130+F136+F142+F148+F154</f>
        <v>0</v>
      </c>
      <c r="G160" s="17">
        <f>G112+G118+G124+G130+G136+G142+G148+G154</f>
        <v>0</v>
      </c>
      <c r="H160" s="17">
        <f>H112+H118+H124+H130+H136+H142+H148+H154</f>
        <v>0</v>
      </c>
      <c r="I160" s="17">
        <f>I112+I118+I124+I130+I136+I142+I148+I154</f>
        <v>331.95000000000005</v>
      </c>
      <c r="J160" s="15"/>
      <c r="K160" s="44"/>
      <c r="L160" s="50"/>
    </row>
    <row r="161" spans="1:12" ht="16.5" customHeight="1">
      <c r="A161" s="51"/>
      <c r="B161" s="47"/>
      <c r="C161" s="16">
        <v>2021</v>
      </c>
      <c r="D161" s="17">
        <f t="shared" si="11"/>
        <v>368.95</v>
      </c>
      <c r="E161" s="17">
        <f>E112+E118+E124+E131+E136+E142+E148+E155</f>
        <v>0</v>
      </c>
      <c r="F161" s="17">
        <f>F112+F118+F124+F131+F136+F142+F148+F155</f>
        <v>0</v>
      </c>
      <c r="G161" s="17">
        <f>G112+G118+G124+G131+G136+G142+G148+G155</f>
        <v>0</v>
      </c>
      <c r="H161" s="17">
        <f>H112+H118+H124+H131+H136+H142+H148+H155</f>
        <v>0</v>
      </c>
      <c r="I161" s="17">
        <f>I113+I119+I125+I131+I137+I143+I149+I155</f>
        <v>368.95</v>
      </c>
      <c r="J161" s="15"/>
      <c r="K161" s="44"/>
      <c r="L161" s="50"/>
    </row>
    <row r="162" spans="1:12" ht="16.5" customHeight="1">
      <c r="A162" s="51"/>
      <c r="B162" s="47"/>
      <c r="C162" s="16">
        <v>2022</v>
      </c>
      <c r="D162" s="17">
        <f t="shared" si="11"/>
        <v>368.95</v>
      </c>
      <c r="E162" s="17">
        <f>E113+E119+E125+E132+E137+E143+E149+E156</f>
        <v>0</v>
      </c>
      <c r="F162" s="17">
        <f>F113+F119+F125+F132+F137+F143+F149+F156</f>
        <v>0</v>
      </c>
      <c r="G162" s="17">
        <f>G113+G119+G125+G132+G137+G143+G149+G156</f>
        <v>0</v>
      </c>
      <c r="H162" s="17">
        <f>H113+H119+H125+H132+H137+H143+H149+H156</f>
        <v>0</v>
      </c>
      <c r="I162" s="17">
        <f>I113+I119+I125+I132+I137+I143+I149+I156</f>
        <v>368.95</v>
      </c>
      <c r="J162" s="15"/>
      <c r="K162" s="44"/>
      <c r="L162" s="50"/>
    </row>
    <row r="163" spans="1:12" ht="16.5" customHeight="1">
      <c r="A163" s="44">
        <v>7</v>
      </c>
      <c r="B163" s="44" t="s">
        <v>57</v>
      </c>
      <c r="C163" s="7">
        <v>2017</v>
      </c>
      <c r="D163" s="8">
        <f t="shared" si="11"/>
        <v>239.99412</v>
      </c>
      <c r="E163" s="14"/>
      <c r="F163" s="14"/>
      <c r="G163" s="14"/>
      <c r="H163" s="14"/>
      <c r="I163" s="8">
        <v>239.99412</v>
      </c>
      <c r="J163" s="15"/>
      <c r="K163" s="44" t="s">
        <v>26</v>
      </c>
      <c r="L163" s="44" t="s">
        <v>58</v>
      </c>
    </row>
    <row r="164" spans="1:12" ht="16.5" customHeight="1">
      <c r="A164" s="44"/>
      <c r="B164" s="44"/>
      <c r="C164" s="7">
        <v>2018</v>
      </c>
      <c r="D164" s="8">
        <f t="shared" si="11"/>
        <v>240</v>
      </c>
      <c r="E164" s="14"/>
      <c r="F164" s="15"/>
      <c r="G164" s="15"/>
      <c r="H164" s="15"/>
      <c r="I164" s="8">
        <v>240</v>
      </c>
      <c r="J164" s="15"/>
      <c r="K164" s="44"/>
      <c r="L164" s="44"/>
    </row>
    <row r="165" spans="1:12" ht="16.5" customHeight="1">
      <c r="A165" s="44"/>
      <c r="B165" s="44"/>
      <c r="C165" s="7">
        <v>2019</v>
      </c>
      <c r="D165" s="8">
        <f t="shared" si="11"/>
        <v>242.352</v>
      </c>
      <c r="E165" s="14"/>
      <c r="F165" s="15"/>
      <c r="G165" s="15"/>
      <c r="H165" s="15"/>
      <c r="I165" s="8">
        <v>242.352</v>
      </c>
      <c r="J165" s="15"/>
      <c r="K165" s="44"/>
      <c r="L165" s="44"/>
    </row>
    <row r="166" spans="1:12" ht="16.5" customHeight="1">
      <c r="A166" s="44"/>
      <c r="B166" s="44"/>
      <c r="C166" s="7">
        <v>2020</v>
      </c>
      <c r="D166" s="8">
        <f t="shared" si="11"/>
        <v>244.8</v>
      </c>
      <c r="E166" s="14"/>
      <c r="F166" s="15"/>
      <c r="G166" s="15"/>
      <c r="H166" s="15"/>
      <c r="I166" s="8">
        <v>244.8</v>
      </c>
      <c r="J166" s="15"/>
      <c r="K166" s="44"/>
      <c r="L166" s="44"/>
    </row>
    <row r="167" spans="1:12" ht="16.5" customHeight="1">
      <c r="A167" s="44"/>
      <c r="B167" s="44"/>
      <c r="C167" s="11">
        <v>2021</v>
      </c>
      <c r="D167" s="8">
        <f t="shared" si="11"/>
        <v>244.8</v>
      </c>
      <c r="E167" s="14"/>
      <c r="F167" s="15"/>
      <c r="G167" s="15"/>
      <c r="H167" s="15"/>
      <c r="I167" s="8">
        <v>244.8</v>
      </c>
      <c r="J167" s="15"/>
      <c r="K167" s="44"/>
      <c r="L167" s="44"/>
    </row>
    <row r="168" spans="1:12" ht="16.5" customHeight="1">
      <c r="A168" s="44"/>
      <c r="B168" s="44"/>
      <c r="C168" s="11">
        <v>2022</v>
      </c>
      <c r="D168" s="8">
        <f t="shared" si="11"/>
        <v>244.8</v>
      </c>
      <c r="E168" s="14"/>
      <c r="F168" s="14"/>
      <c r="G168" s="14"/>
      <c r="H168" s="14"/>
      <c r="I168" s="8">
        <v>244.8</v>
      </c>
      <c r="J168" s="15"/>
      <c r="K168" s="44"/>
      <c r="L168" s="44"/>
    </row>
    <row r="169" spans="1:12" ht="16.5" customHeight="1">
      <c r="A169" s="44">
        <v>8</v>
      </c>
      <c r="B169" s="44" t="s">
        <v>59</v>
      </c>
      <c r="C169" s="7">
        <v>2017</v>
      </c>
      <c r="D169" s="8">
        <f t="shared" si="11"/>
        <v>226.51776</v>
      </c>
      <c r="E169" s="14"/>
      <c r="F169" s="14"/>
      <c r="G169" s="14"/>
      <c r="H169" s="14"/>
      <c r="I169" s="8">
        <v>226.51776</v>
      </c>
      <c r="J169" s="15"/>
      <c r="K169" s="44" t="s">
        <v>26</v>
      </c>
      <c r="L169" s="44" t="s">
        <v>60</v>
      </c>
    </row>
    <row r="170" spans="1:12" ht="16.5" customHeight="1">
      <c r="A170" s="44"/>
      <c r="B170" s="44"/>
      <c r="C170" s="7">
        <v>2018</v>
      </c>
      <c r="D170" s="8">
        <f t="shared" si="11"/>
        <v>232.754</v>
      </c>
      <c r="E170" s="14"/>
      <c r="F170" s="14"/>
      <c r="G170" s="14"/>
      <c r="H170" s="14"/>
      <c r="I170" s="8">
        <v>232.754</v>
      </c>
      <c r="J170" s="15"/>
      <c r="K170" s="44"/>
      <c r="L170" s="44"/>
    </row>
    <row r="171" spans="1:12" ht="16.5" customHeight="1">
      <c r="A171" s="44"/>
      <c r="B171" s="44"/>
      <c r="C171" s="7">
        <v>2019</v>
      </c>
      <c r="D171" s="8">
        <f t="shared" si="11"/>
        <v>234.2468</v>
      </c>
      <c r="E171" s="14"/>
      <c r="F171" s="14"/>
      <c r="G171" s="14"/>
      <c r="H171" s="14"/>
      <c r="I171" s="8">
        <v>234.2468</v>
      </c>
      <c r="J171" s="15"/>
      <c r="K171" s="44"/>
      <c r="L171" s="44"/>
    </row>
    <row r="172" spans="1:12" ht="16.5" customHeight="1">
      <c r="A172" s="44"/>
      <c r="B172" s="44"/>
      <c r="C172" s="7">
        <v>2020</v>
      </c>
      <c r="D172" s="8">
        <f t="shared" si="11"/>
        <v>239.1</v>
      </c>
      <c r="E172" s="14"/>
      <c r="F172" s="14"/>
      <c r="G172" s="14"/>
      <c r="H172" s="14"/>
      <c r="I172" s="8">
        <v>239.1</v>
      </c>
      <c r="J172" s="15"/>
      <c r="K172" s="44"/>
      <c r="L172" s="44"/>
    </row>
    <row r="173" spans="1:12" ht="16.5" customHeight="1">
      <c r="A173" s="44"/>
      <c r="B173" s="44"/>
      <c r="C173" s="11">
        <v>2021</v>
      </c>
      <c r="D173" s="8">
        <f t="shared" si="11"/>
        <v>239.1</v>
      </c>
      <c r="E173" s="14"/>
      <c r="F173" s="14"/>
      <c r="G173" s="14"/>
      <c r="H173" s="14"/>
      <c r="I173" s="8">
        <v>239.1</v>
      </c>
      <c r="J173" s="15"/>
      <c r="K173" s="44"/>
      <c r="L173" s="44"/>
    </row>
    <row r="174" spans="1:12" ht="16.5" customHeight="1">
      <c r="A174" s="44"/>
      <c r="B174" s="44"/>
      <c r="C174" s="11">
        <v>2022</v>
      </c>
      <c r="D174" s="8">
        <f t="shared" si="11"/>
        <v>239.1</v>
      </c>
      <c r="E174" s="14"/>
      <c r="F174" s="14"/>
      <c r="G174" s="14"/>
      <c r="H174" s="14"/>
      <c r="I174" s="8">
        <v>239.1</v>
      </c>
      <c r="J174" s="15"/>
      <c r="K174" s="44"/>
      <c r="L174" s="44"/>
    </row>
    <row r="175" spans="1:12" ht="16.5" customHeight="1">
      <c r="A175" s="44"/>
      <c r="B175" s="44"/>
      <c r="C175" s="7">
        <v>2017</v>
      </c>
      <c r="D175" s="8">
        <f t="shared" si="11"/>
        <v>27.9112</v>
      </c>
      <c r="E175" s="14"/>
      <c r="F175" s="14"/>
      <c r="G175" s="14"/>
      <c r="H175" s="14"/>
      <c r="I175" s="8">
        <v>27.9112</v>
      </c>
      <c r="J175" s="15"/>
      <c r="K175" s="44" t="s">
        <v>23</v>
      </c>
      <c r="L175" s="44"/>
    </row>
    <row r="176" spans="1:12" ht="16.5" customHeight="1">
      <c r="A176" s="44"/>
      <c r="B176" s="44"/>
      <c r="C176" s="7">
        <v>2018</v>
      </c>
      <c r="D176" s="8">
        <f t="shared" si="11"/>
        <v>25.948</v>
      </c>
      <c r="E176" s="14"/>
      <c r="F176" s="14"/>
      <c r="G176" s="14"/>
      <c r="H176" s="14"/>
      <c r="I176" s="8">
        <v>25.948</v>
      </c>
      <c r="J176" s="15"/>
      <c r="K176" s="44"/>
      <c r="L176" s="44"/>
    </row>
    <row r="177" spans="1:12" ht="16.5" customHeight="1">
      <c r="A177" s="44"/>
      <c r="B177" s="44"/>
      <c r="C177" s="7">
        <v>2019</v>
      </c>
      <c r="D177" s="8">
        <f t="shared" si="11"/>
        <v>27.92</v>
      </c>
      <c r="E177" s="14"/>
      <c r="F177" s="14"/>
      <c r="G177" s="14"/>
      <c r="H177" s="14"/>
      <c r="I177" s="8">
        <v>27.92</v>
      </c>
      <c r="J177" s="15"/>
      <c r="K177" s="44"/>
      <c r="L177" s="44"/>
    </row>
    <row r="178" spans="1:12" ht="16.5" customHeight="1">
      <c r="A178" s="44"/>
      <c r="B178" s="44"/>
      <c r="C178" s="7">
        <v>2020</v>
      </c>
      <c r="D178" s="8">
        <f t="shared" si="11"/>
        <v>31.4</v>
      </c>
      <c r="E178" s="14"/>
      <c r="F178" s="14"/>
      <c r="G178" s="14"/>
      <c r="H178" s="14"/>
      <c r="I178" s="8">
        <v>31.4</v>
      </c>
      <c r="J178" s="15"/>
      <c r="K178" s="44"/>
      <c r="L178" s="44"/>
    </row>
    <row r="179" spans="1:12" ht="16.5" customHeight="1">
      <c r="A179" s="44"/>
      <c r="B179" s="44"/>
      <c r="C179" s="11">
        <v>2021</v>
      </c>
      <c r="D179" s="8">
        <f t="shared" si="11"/>
        <v>31.4</v>
      </c>
      <c r="E179" s="14"/>
      <c r="F179" s="14"/>
      <c r="G179" s="14"/>
      <c r="H179" s="14"/>
      <c r="I179" s="8">
        <v>31.4</v>
      </c>
      <c r="J179" s="15"/>
      <c r="K179" s="44"/>
      <c r="L179" s="44"/>
    </row>
    <row r="180" spans="1:12" ht="16.5" customHeight="1">
      <c r="A180" s="44"/>
      <c r="B180" s="44"/>
      <c r="C180" s="11">
        <v>2022</v>
      </c>
      <c r="D180" s="8">
        <f t="shared" si="11"/>
        <v>31.4</v>
      </c>
      <c r="E180" s="14"/>
      <c r="F180" s="14"/>
      <c r="G180" s="14"/>
      <c r="H180" s="14"/>
      <c r="I180" s="14">
        <v>31.4</v>
      </c>
      <c r="J180" s="14"/>
      <c r="K180" s="44"/>
      <c r="L180" s="44"/>
    </row>
    <row r="181" spans="1:12" ht="16.5" customHeight="1">
      <c r="A181" s="44"/>
      <c r="B181" s="44"/>
      <c r="C181" s="7">
        <v>2017</v>
      </c>
      <c r="D181" s="8">
        <f t="shared" si="11"/>
        <v>30.228</v>
      </c>
      <c r="E181" s="14"/>
      <c r="F181" s="14"/>
      <c r="G181" s="14"/>
      <c r="H181" s="14"/>
      <c r="I181" s="8">
        <v>30.228</v>
      </c>
      <c r="J181" s="15"/>
      <c r="K181" s="44" t="s">
        <v>43</v>
      </c>
      <c r="L181" s="44"/>
    </row>
    <row r="182" spans="1:12" ht="16.5" customHeight="1">
      <c r="A182" s="44"/>
      <c r="B182" s="44"/>
      <c r="C182" s="7">
        <v>2018</v>
      </c>
      <c r="D182" s="8">
        <f t="shared" si="11"/>
        <v>33</v>
      </c>
      <c r="E182" s="14"/>
      <c r="F182" s="14"/>
      <c r="G182" s="14"/>
      <c r="H182" s="14"/>
      <c r="I182" s="8">
        <v>33</v>
      </c>
      <c r="J182" s="15"/>
      <c r="K182" s="44"/>
      <c r="L182" s="44"/>
    </row>
    <row r="183" spans="1:12" ht="16.5" customHeight="1">
      <c r="A183" s="44"/>
      <c r="B183" s="44"/>
      <c r="C183" s="7">
        <v>2019</v>
      </c>
      <c r="D183" s="8">
        <f t="shared" si="11"/>
        <v>32</v>
      </c>
      <c r="E183" s="14"/>
      <c r="F183" s="14"/>
      <c r="G183" s="14"/>
      <c r="H183" s="14"/>
      <c r="I183" s="8">
        <v>32</v>
      </c>
      <c r="J183" s="15"/>
      <c r="K183" s="44"/>
      <c r="L183" s="44"/>
    </row>
    <row r="184" spans="1:12" ht="16.5" customHeight="1">
      <c r="A184" s="44"/>
      <c r="B184" s="44"/>
      <c r="C184" s="7">
        <v>2020</v>
      </c>
      <c r="D184" s="8">
        <f t="shared" si="11"/>
        <v>38</v>
      </c>
      <c r="E184" s="14"/>
      <c r="F184" s="14"/>
      <c r="G184" s="14"/>
      <c r="H184" s="14"/>
      <c r="I184" s="8">
        <v>38</v>
      </c>
      <c r="J184" s="15"/>
      <c r="K184" s="44"/>
      <c r="L184" s="44"/>
    </row>
    <row r="185" spans="1:12" ht="16.5" customHeight="1">
      <c r="A185" s="44"/>
      <c r="B185" s="44"/>
      <c r="C185" s="11">
        <v>2021</v>
      </c>
      <c r="D185" s="8">
        <f t="shared" si="11"/>
        <v>38</v>
      </c>
      <c r="E185" s="14"/>
      <c r="F185" s="14"/>
      <c r="G185" s="14"/>
      <c r="H185" s="14"/>
      <c r="I185" s="8">
        <v>38</v>
      </c>
      <c r="J185" s="15"/>
      <c r="K185" s="44"/>
      <c r="L185" s="44"/>
    </row>
    <row r="186" spans="1:12" ht="16.5" customHeight="1">
      <c r="A186" s="44"/>
      <c r="B186" s="44"/>
      <c r="C186" s="11">
        <v>2022</v>
      </c>
      <c r="D186" s="8">
        <f t="shared" si="11"/>
        <v>38</v>
      </c>
      <c r="E186" s="14"/>
      <c r="F186" s="14"/>
      <c r="G186" s="14"/>
      <c r="H186" s="14"/>
      <c r="I186" s="8">
        <v>38</v>
      </c>
      <c r="J186" s="15"/>
      <c r="K186" s="44"/>
      <c r="L186" s="44"/>
    </row>
    <row r="187" spans="1:12" ht="16.5" customHeight="1">
      <c r="A187" s="44"/>
      <c r="B187" s="44"/>
      <c r="C187" s="7">
        <v>2017</v>
      </c>
      <c r="D187" s="8">
        <f t="shared" si="11"/>
        <v>5.1064</v>
      </c>
      <c r="E187" s="14"/>
      <c r="F187" s="14"/>
      <c r="G187" s="14"/>
      <c r="H187" s="14"/>
      <c r="I187" s="8">
        <v>5.1064</v>
      </c>
      <c r="J187" s="15"/>
      <c r="K187" s="44" t="s">
        <v>44</v>
      </c>
      <c r="L187" s="44"/>
    </row>
    <row r="188" spans="1:12" ht="16.5" customHeight="1">
      <c r="A188" s="44"/>
      <c r="B188" s="44"/>
      <c r="C188" s="7">
        <v>2018</v>
      </c>
      <c r="D188" s="8">
        <f t="shared" si="11"/>
        <v>5.5083</v>
      </c>
      <c r="E188" s="14"/>
      <c r="F188" s="14"/>
      <c r="G188" s="14"/>
      <c r="H188" s="14"/>
      <c r="I188" s="8">
        <v>5.5083</v>
      </c>
      <c r="J188" s="15"/>
      <c r="K188" s="44"/>
      <c r="L188" s="44"/>
    </row>
    <row r="189" spans="1:12" ht="16.5" customHeight="1">
      <c r="A189" s="44"/>
      <c r="B189" s="44"/>
      <c r="C189" s="7">
        <v>2019</v>
      </c>
      <c r="D189" s="8">
        <f t="shared" si="11"/>
        <v>5.5760000000000005</v>
      </c>
      <c r="E189" s="14"/>
      <c r="F189" s="14"/>
      <c r="G189" s="14"/>
      <c r="H189" s="14"/>
      <c r="I189" s="8">
        <v>5.5760000000000005</v>
      </c>
      <c r="J189" s="15"/>
      <c r="K189" s="44"/>
      <c r="L189" s="44"/>
    </row>
    <row r="190" spans="1:12" ht="16.5" customHeight="1">
      <c r="A190" s="44"/>
      <c r="B190" s="44"/>
      <c r="C190" s="7">
        <v>2020</v>
      </c>
      <c r="D190" s="8">
        <f t="shared" si="11"/>
        <v>5.5</v>
      </c>
      <c r="E190" s="14"/>
      <c r="F190" s="14"/>
      <c r="G190" s="14"/>
      <c r="H190" s="14"/>
      <c r="I190" s="8">
        <v>5.5</v>
      </c>
      <c r="J190" s="15"/>
      <c r="K190" s="44"/>
      <c r="L190" s="44"/>
    </row>
    <row r="191" spans="1:12" ht="16.5" customHeight="1">
      <c r="A191" s="44"/>
      <c r="B191" s="44"/>
      <c r="C191" s="11">
        <v>2021</v>
      </c>
      <c r="D191" s="8">
        <f t="shared" si="11"/>
        <v>5.5</v>
      </c>
      <c r="E191" s="14"/>
      <c r="F191" s="14"/>
      <c r="G191" s="14"/>
      <c r="H191" s="14"/>
      <c r="I191" s="8">
        <v>5.5</v>
      </c>
      <c r="J191" s="15"/>
      <c r="K191" s="44"/>
      <c r="L191" s="44"/>
    </row>
    <row r="192" spans="1:12" ht="16.5" customHeight="1">
      <c r="A192" s="44"/>
      <c r="B192" s="44"/>
      <c r="C192" s="11">
        <v>2022</v>
      </c>
      <c r="D192" s="8">
        <f t="shared" si="11"/>
        <v>5.5</v>
      </c>
      <c r="E192" s="14"/>
      <c r="F192" s="14"/>
      <c r="G192" s="14"/>
      <c r="H192" s="14"/>
      <c r="I192" s="8">
        <v>5.5</v>
      </c>
      <c r="J192" s="15"/>
      <c r="K192" s="44"/>
      <c r="L192" s="44"/>
    </row>
    <row r="193" spans="1:12" ht="16.5" customHeight="1">
      <c r="A193" s="50"/>
      <c r="B193" s="47" t="s">
        <v>37</v>
      </c>
      <c r="C193" s="16">
        <v>2017</v>
      </c>
      <c r="D193" s="17">
        <f t="shared" si="11"/>
        <v>289.76336000000003</v>
      </c>
      <c r="E193" s="24">
        <f>SUM(E169,E175,E181,E187)</f>
        <v>0</v>
      </c>
      <c r="F193" s="24">
        <f>SUM(F169,F175,F181,F187)</f>
        <v>0</v>
      </c>
      <c r="G193" s="24">
        <f>SUM(G169,G175,G181,G187)</f>
        <v>0</v>
      </c>
      <c r="H193" s="24">
        <f>SUM(H169,H175,H181,H187)</f>
        <v>0</v>
      </c>
      <c r="I193" s="24">
        <f>SUM(I169,I175,I181,I187)</f>
        <v>289.76336000000003</v>
      </c>
      <c r="J193" s="15"/>
      <c r="K193" s="44"/>
      <c r="L193" s="50"/>
    </row>
    <row r="194" spans="1:12" ht="16.5" customHeight="1">
      <c r="A194" s="50"/>
      <c r="B194" s="47"/>
      <c r="C194" s="16">
        <v>2018</v>
      </c>
      <c r="D194" s="17">
        <f t="shared" si="11"/>
        <v>297.2103</v>
      </c>
      <c r="E194" s="24">
        <f>SUM(E170,E176,E182,E188)</f>
        <v>0</v>
      </c>
      <c r="F194" s="24">
        <f>SUM(F170,F176,F182,F188)</f>
        <v>0</v>
      </c>
      <c r="G194" s="24">
        <f>SUM(G170,G176,G182,G188)</f>
        <v>0</v>
      </c>
      <c r="H194" s="24">
        <f>SUM(H170,H176,H182,H188)</f>
        <v>0</v>
      </c>
      <c r="I194" s="24">
        <f>SUM(I170,I176,I182,I188)</f>
        <v>297.2103</v>
      </c>
      <c r="J194" s="15"/>
      <c r="K194" s="44"/>
      <c r="L194" s="50"/>
    </row>
    <row r="195" spans="1:12" ht="16.5" customHeight="1">
      <c r="A195" s="50"/>
      <c r="B195" s="47"/>
      <c r="C195" s="16">
        <v>2019</v>
      </c>
      <c r="D195" s="17">
        <f t="shared" si="11"/>
        <v>299.74280000000005</v>
      </c>
      <c r="E195" s="24">
        <f>SUM(E171,E177,E183,E189)</f>
        <v>0</v>
      </c>
      <c r="F195" s="24">
        <f>SUM(F171,F177,F183,F189)</f>
        <v>0</v>
      </c>
      <c r="G195" s="24">
        <f>SUM(G171,G177,G183,G189)</f>
        <v>0</v>
      </c>
      <c r="H195" s="24">
        <f>SUM(H171,H177,H183,H189)</f>
        <v>0</v>
      </c>
      <c r="I195" s="24">
        <f>SUM(I171,I177,I183,I189)</f>
        <v>299.74280000000005</v>
      </c>
      <c r="J195" s="15"/>
      <c r="K195" s="44"/>
      <c r="L195" s="50"/>
    </row>
    <row r="196" spans="1:12" ht="16.5" customHeight="1">
      <c r="A196" s="50"/>
      <c r="B196" s="47"/>
      <c r="C196" s="16">
        <v>2020</v>
      </c>
      <c r="D196" s="17">
        <f t="shared" si="11"/>
        <v>314</v>
      </c>
      <c r="E196" s="24">
        <f>SUM(E172,E178,E184,E190)</f>
        <v>0</v>
      </c>
      <c r="F196" s="24">
        <f>SUM(F172,F178,F184,F190)</f>
        <v>0</v>
      </c>
      <c r="G196" s="24">
        <f>SUM(G172,G178,G184,G190)</f>
        <v>0</v>
      </c>
      <c r="H196" s="24">
        <f>SUM(H172,H178,H184,H190)</f>
        <v>0</v>
      </c>
      <c r="I196" s="24">
        <f>SUM(I172,I178,I184,I190)</f>
        <v>314</v>
      </c>
      <c r="J196" s="15"/>
      <c r="K196" s="44"/>
      <c r="L196" s="50"/>
    </row>
    <row r="197" spans="1:12" ht="16.5" customHeight="1">
      <c r="A197" s="50"/>
      <c r="B197" s="47"/>
      <c r="C197" s="16">
        <v>2021</v>
      </c>
      <c r="D197" s="17">
        <f t="shared" si="11"/>
        <v>314</v>
      </c>
      <c r="E197" s="24">
        <f>E173+E179+E185+E191</f>
        <v>0</v>
      </c>
      <c r="F197" s="24">
        <f>F173+F179+F185+F191</f>
        <v>0</v>
      </c>
      <c r="G197" s="24">
        <f>G173+G179+G185+G191</f>
        <v>0</v>
      </c>
      <c r="H197" s="24">
        <f>H173+H179+H185+H191</f>
        <v>0</v>
      </c>
      <c r="I197" s="24">
        <f>I173+I179+I185+I191</f>
        <v>314</v>
      </c>
      <c r="J197" s="15"/>
      <c r="K197" s="44"/>
      <c r="L197" s="50"/>
    </row>
    <row r="198" spans="1:12" ht="16.5" customHeight="1">
      <c r="A198" s="50"/>
      <c r="B198" s="47"/>
      <c r="C198" s="16">
        <v>2022</v>
      </c>
      <c r="D198" s="17">
        <f t="shared" si="11"/>
        <v>314</v>
      </c>
      <c r="E198" s="24">
        <f>E174+E180+E186+E192</f>
        <v>0</v>
      </c>
      <c r="F198" s="24">
        <f>F174+F180+F186+F192</f>
        <v>0</v>
      </c>
      <c r="G198" s="24">
        <f>G174+G180+G186+G192</f>
        <v>0</v>
      </c>
      <c r="H198" s="24">
        <f>H174+H180+H186+H192</f>
        <v>0</v>
      </c>
      <c r="I198" s="24">
        <f>I174+I180+I186+I192</f>
        <v>314</v>
      </c>
      <c r="J198" s="15"/>
      <c r="K198" s="44"/>
      <c r="L198" s="50"/>
    </row>
    <row r="199" spans="1:12" ht="16.5" customHeight="1">
      <c r="A199" s="44">
        <v>9</v>
      </c>
      <c r="B199" s="44" t="s">
        <v>61</v>
      </c>
      <c r="C199" s="7">
        <v>2017</v>
      </c>
      <c r="D199" s="8">
        <f t="shared" si="11"/>
        <v>104.194</v>
      </c>
      <c r="E199" s="14"/>
      <c r="F199" s="14"/>
      <c r="G199" s="14"/>
      <c r="H199" s="14"/>
      <c r="I199" s="8">
        <v>104.194</v>
      </c>
      <c r="J199" s="15"/>
      <c r="K199" s="44" t="s">
        <v>26</v>
      </c>
      <c r="L199" s="44" t="s">
        <v>62</v>
      </c>
    </row>
    <row r="200" spans="1:12" ht="16.5" customHeight="1">
      <c r="A200" s="44"/>
      <c r="B200" s="44"/>
      <c r="C200" s="7">
        <v>2018</v>
      </c>
      <c r="D200" s="8">
        <f t="shared" si="11"/>
        <v>105.846</v>
      </c>
      <c r="E200" s="14"/>
      <c r="F200" s="14"/>
      <c r="G200" s="14"/>
      <c r="H200" s="14"/>
      <c r="I200" s="8">
        <v>105.846</v>
      </c>
      <c r="J200" s="15"/>
      <c r="K200" s="44"/>
      <c r="L200" s="44"/>
    </row>
    <row r="201" spans="1:12" ht="16.5" customHeight="1">
      <c r="A201" s="44"/>
      <c r="B201" s="44"/>
      <c r="C201" s="7">
        <v>2019</v>
      </c>
      <c r="D201" s="8">
        <f t="shared" si="11"/>
        <v>107.64</v>
      </c>
      <c r="E201" s="14"/>
      <c r="F201" s="14"/>
      <c r="G201" s="14"/>
      <c r="H201" s="14"/>
      <c r="I201" s="8">
        <v>107.64</v>
      </c>
      <c r="J201" s="15"/>
      <c r="K201" s="44"/>
      <c r="L201" s="44"/>
    </row>
    <row r="202" spans="1:12" ht="16.5" customHeight="1">
      <c r="A202" s="44"/>
      <c r="B202" s="44"/>
      <c r="C202" s="7">
        <v>2020</v>
      </c>
      <c r="D202" s="8">
        <f t="shared" si="11"/>
        <v>107.7</v>
      </c>
      <c r="E202" s="14"/>
      <c r="F202" s="14"/>
      <c r="G202" s="14"/>
      <c r="H202" s="14"/>
      <c r="I202" s="8">
        <v>107.7</v>
      </c>
      <c r="J202" s="15"/>
      <c r="K202" s="44"/>
      <c r="L202" s="44"/>
    </row>
    <row r="203" spans="1:12" ht="16.5" customHeight="1">
      <c r="A203" s="44"/>
      <c r="B203" s="44"/>
      <c r="C203" s="11">
        <v>2021</v>
      </c>
      <c r="D203" s="8">
        <f t="shared" si="11"/>
        <v>107.7</v>
      </c>
      <c r="E203" s="14"/>
      <c r="F203" s="14"/>
      <c r="G203" s="14"/>
      <c r="H203" s="14"/>
      <c r="I203" s="8">
        <v>107.7</v>
      </c>
      <c r="J203" s="15"/>
      <c r="K203" s="44"/>
      <c r="L203" s="44"/>
    </row>
    <row r="204" spans="1:12" ht="16.5" customHeight="1">
      <c r="A204" s="44"/>
      <c r="B204" s="44"/>
      <c r="C204" s="11">
        <v>2022</v>
      </c>
      <c r="D204" s="8">
        <f t="shared" si="11"/>
        <v>107.7</v>
      </c>
      <c r="E204" s="14"/>
      <c r="F204" s="14"/>
      <c r="G204" s="14"/>
      <c r="H204" s="14"/>
      <c r="I204" s="8">
        <v>107.7</v>
      </c>
      <c r="J204" s="15"/>
      <c r="K204" s="44"/>
      <c r="L204" s="44"/>
    </row>
    <row r="205" spans="1:12" ht="16.5" customHeight="1">
      <c r="A205" s="44"/>
      <c r="B205" s="44"/>
      <c r="C205" s="7">
        <v>2017</v>
      </c>
      <c r="D205" s="8">
        <f t="shared" si="11"/>
        <v>23.7888</v>
      </c>
      <c r="E205" s="14"/>
      <c r="F205" s="14"/>
      <c r="G205" s="14"/>
      <c r="H205" s="14"/>
      <c r="I205" s="8">
        <v>23.7888</v>
      </c>
      <c r="J205" s="15"/>
      <c r="K205" s="44" t="s">
        <v>23</v>
      </c>
      <c r="L205" s="44"/>
    </row>
    <row r="206" spans="1:12" ht="16.5" customHeight="1">
      <c r="A206" s="44"/>
      <c r="B206" s="44"/>
      <c r="C206" s="7">
        <v>2018</v>
      </c>
      <c r="D206" s="8">
        <f t="shared" si="11"/>
        <v>31.152</v>
      </c>
      <c r="E206" s="14"/>
      <c r="F206" s="14"/>
      <c r="G206" s="14"/>
      <c r="H206" s="14"/>
      <c r="I206" s="8">
        <v>31.152</v>
      </c>
      <c r="J206" s="15"/>
      <c r="K206" s="44"/>
      <c r="L206" s="44"/>
    </row>
    <row r="207" spans="1:12" ht="16.5" customHeight="1">
      <c r="A207" s="44"/>
      <c r="B207" s="44"/>
      <c r="C207" s="7">
        <v>2019</v>
      </c>
      <c r="D207" s="8">
        <f t="shared" si="11"/>
        <v>31.68</v>
      </c>
      <c r="E207" s="14"/>
      <c r="F207" s="14"/>
      <c r="G207" s="14"/>
      <c r="H207" s="14"/>
      <c r="I207" s="8">
        <v>31.68</v>
      </c>
      <c r="J207" s="15"/>
      <c r="K207" s="44"/>
      <c r="L207" s="44"/>
    </row>
    <row r="208" spans="1:12" ht="16.5" customHeight="1">
      <c r="A208" s="44"/>
      <c r="B208" s="44"/>
      <c r="C208" s="7">
        <v>2020</v>
      </c>
      <c r="D208" s="8">
        <f t="shared" si="11"/>
        <v>34.85</v>
      </c>
      <c r="E208" s="14"/>
      <c r="F208" s="14"/>
      <c r="G208" s="14"/>
      <c r="H208" s="14"/>
      <c r="I208" s="8">
        <v>34.85</v>
      </c>
      <c r="J208" s="15"/>
      <c r="K208" s="44"/>
      <c r="L208" s="44"/>
    </row>
    <row r="209" spans="1:12" ht="16.5" customHeight="1">
      <c r="A209" s="44"/>
      <c r="B209" s="44"/>
      <c r="C209" s="11">
        <v>2021</v>
      </c>
      <c r="D209" s="8">
        <f t="shared" si="11"/>
        <v>34.85</v>
      </c>
      <c r="E209" s="14"/>
      <c r="F209" s="14"/>
      <c r="G209" s="14"/>
      <c r="H209" s="14"/>
      <c r="I209" s="8">
        <v>34.85</v>
      </c>
      <c r="J209" s="15"/>
      <c r="K209" s="44"/>
      <c r="L209" s="44"/>
    </row>
    <row r="210" spans="1:12" ht="16.5" customHeight="1">
      <c r="A210" s="44"/>
      <c r="B210" s="44"/>
      <c r="C210" s="11">
        <v>2022</v>
      </c>
      <c r="D210" s="8">
        <f t="shared" si="11"/>
        <v>34.85</v>
      </c>
      <c r="E210" s="14"/>
      <c r="F210" s="14"/>
      <c r="G210" s="14"/>
      <c r="H210" s="14"/>
      <c r="I210" s="14">
        <v>34.85</v>
      </c>
      <c r="J210" s="14"/>
      <c r="K210" s="44"/>
      <c r="L210" s="44"/>
    </row>
    <row r="211" spans="1:12" ht="16.5" customHeight="1">
      <c r="A211" s="44"/>
      <c r="B211" s="44"/>
      <c r="C211" s="7">
        <v>2017</v>
      </c>
      <c r="D211" s="8">
        <f t="shared" si="11"/>
        <v>24.072</v>
      </c>
      <c r="E211" s="14"/>
      <c r="F211" s="14"/>
      <c r="G211" s="14"/>
      <c r="H211" s="14"/>
      <c r="I211" s="8">
        <v>24.072</v>
      </c>
      <c r="J211" s="15"/>
      <c r="K211" s="44" t="s">
        <v>43</v>
      </c>
      <c r="L211" s="44"/>
    </row>
    <row r="212" spans="1:12" ht="16.5" customHeight="1">
      <c r="A212" s="44"/>
      <c r="B212" s="44"/>
      <c r="C212" s="7">
        <v>2018</v>
      </c>
      <c r="D212" s="8">
        <f t="shared" si="11"/>
        <v>31.152</v>
      </c>
      <c r="E212" s="14"/>
      <c r="F212" s="14"/>
      <c r="G212" s="14"/>
      <c r="H212" s="14"/>
      <c r="I212" s="8">
        <v>31.152</v>
      </c>
      <c r="J212" s="15"/>
      <c r="K212" s="44"/>
      <c r="L212" s="44"/>
    </row>
    <row r="213" spans="1:12" ht="16.5" customHeight="1">
      <c r="A213" s="44"/>
      <c r="B213" s="44"/>
      <c r="C213" s="7">
        <v>2019</v>
      </c>
      <c r="D213" s="8">
        <f t="shared" si="11"/>
        <v>31.68</v>
      </c>
      <c r="E213" s="14"/>
      <c r="F213" s="14"/>
      <c r="G213" s="14"/>
      <c r="H213" s="14"/>
      <c r="I213" s="8">
        <v>31.68</v>
      </c>
      <c r="J213" s="15"/>
      <c r="K213" s="44"/>
      <c r="L213" s="44"/>
    </row>
    <row r="214" spans="1:12" ht="16.5" customHeight="1">
      <c r="A214" s="44"/>
      <c r="B214" s="44"/>
      <c r="C214" s="7">
        <v>2020</v>
      </c>
      <c r="D214" s="8">
        <f t="shared" si="11"/>
        <v>34.9</v>
      </c>
      <c r="E214" s="14"/>
      <c r="F214" s="14"/>
      <c r="G214" s="14"/>
      <c r="H214" s="14"/>
      <c r="I214" s="8">
        <v>34.9</v>
      </c>
      <c r="J214" s="15"/>
      <c r="K214" s="44"/>
      <c r="L214" s="44"/>
    </row>
    <row r="215" spans="1:12" ht="16.5" customHeight="1">
      <c r="A215" s="44"/>
      <c r="B215" s="44"/>
      <c r="C215" s="11">
        <v>2021</v>
      </c>
      <c r="D215" s="8">
        <f t="shared" si="11"/>
        <v>34.9</v>
      </c>
      <c r="E215" s="14"/>
      <c r="F215" s="14"/>
      <c r="G215" s="14"/>
      <c r="H215" s="14"/>
      <c r="I215" s="8">
        <v>34.9</v>
      </c>
      <c r="J215" s="15"/>
      <c r="K215" s="44"/>
      <c r="L215" s="44"/>
    </row>
    <row r="216" spans="1:12" ht="16.5" customHeight="1">
      <c r="A216" s="44"/>
      <c r="B216" s="44"/>
      <c r="C216" s="11">
        <v>2022</v>
      </c>
      <c r="D216" s="8">
        <f t="shared" si="11"/>
        <v>34.9</v>
      </c>
      <c r="E216" s="14"/>
      <c r="F216" s="14"/>
      <c r="G216" s="14"/>
      <c r="H216" s="14"/>
      <c r="I216" s="14">
        <v>34.9</v>
      </c>
      <c r="J216" s="15"/>
      <c r="K216" s="44"/>
      <c r="L216" s="44"/>
    </row>
    <row r="217" spans="1:12" ht="16.5" customHeight="1">
      <c r="A217" s="44"/>
      <c r="B217" s="44"/>
      <c r="C217" s="7">
        <v>2017</v>
      </c>
      <c r="D217" s="8">
        <f t="shared" si="11"/>
        <v>56.0736</v>
      </c>
      <c r="E217" s="12"/>
      <c r="F217" s="14"/>
      <c r="G217" s="14"/>
      <c r="H217" s="14"/>
      <c r="I217" s="8">
        <v>56.0736</v>
      </c>
      <c r="J217" s="15"/>
      <c r="K217" s="44" t="s">
        <v>63</v>
      </c>
      <c r="L217" s="44"/>
    </row>
    <row r="218" spans="1:12" ht="16.5" customHeight="1">
      <c r="A218" s="44"/>
      <c r="B218" s="44"/>
      <c r="C218" s="7">
        <v>2018</v>
      </c>
      <c r="D218" s="8">
        <f t="shared" si="11"/>
        <v>56.0736</v>
      </c>
      <c r="E218" s="14"/>
      <c r="F218" s="14"/>
      <c r="G218" s="14"/>
      <c r="H218" s="14"/>
      <c r="I218" s="8">
        <v>56.0736</v>
      </c>
      <c r="J218" s="15"/>
      <c r="K218" s="44"/>
      <c r="L218" s="44"/>
    </row>
    <row r="219" spans="1:12" ht="16.5" customHeight="1">
      <c r="A219" s="44"/>
      <c r="B219" s="44"/>
      <c r="C219" s="7">
        <v>2019</v>
      </c>
      <c r="D219" s="8">
        <f>E219+F219+I219</f>
        <v>57.024</v>
      </c>
      <c r="E219" s="14"/>
      <c r="F219" s="14"/>
      <c r="G219" s="14"/>
      <c r="H219" s="14"/>
      <c r="I219" s="8">
        <v>57.024</v>
      </c>
      <c r="J219" s="15"/>
      <c r="K219" s="44"/>
      <c r="L219" s="44"/>
    </row>
    <row r="220" spans="1:12" ht="16.5" customHeight="1">
      <c r="A220" s="44"/>
      <c r="B220" s="44"/>
      <c r="C220" s="7">
        <v>2020</v>
      </c>
      <c r="D220" s="8">
        <f>E220+F220+I220</f>
        <v>57.1</v>
      </c>
      <c r="E220" s="14"/>
      <c r="F220" s="14"/>
      <c r="G220" s="14"/>
      <c r="H220" s="14"/>
      <c r="I220" s="8">
        <v>57.1</v>
      </c>
      <c r="J220" s="15"/>
      <c r="K220" s="44"/>
      <c r="L220" s="44"/>
    </row>
    <row r="221" spans="1:12" ht="16.5" customHeight="1">
      <c r="A221" s="44"/>
      <c r="B221" s="44"/>
      <c r="C221" s="11">
        <v>2021</v>
      </c>
      <c r="D221" s="8">
        <f>E221+F221+I221</f>
        <v>57.1</v>
      </c>
      <c r="E221" s="14"/>
      <c r="F221" s="14"/>
      <c r="G221" s="14"/>
      <c r="H221" s="14"/>
      <c r="I221" s="8">
        <v>57.1</v>
      </c>
      <c r="J221" s="15"/>
      <c r="K221" s="44"/>
      <c r="L221" s="44"/>
    </row>
    <row r="222" spans="1:12" ht="16.5" customHeight="1">
      <c r="A222" s="44"/>
      <c r="B222" s="44"/>
      <c r="C222" s="11">
        <v>2022</v>
      </c>
      <c r="D222" s="8">
        <f aca="true" t="shared" si="15" ref="D222:D228">F222+I222+E222</f>
        <v>57.1</v>
      </c>
      <c r="E222" s="12"/>
      <c r="F222" s="14"/>
      <c r="G222" s="14"/>
      <c r="H222" s="14"/>
      <c r="I222" s="8">
        <v>57.1</v>
      </c>
      <c r="J222" s="15"/>
      <c r="K222" s="44"/>
      <c r="L222" s="44"/>
    </row>
    <row r="223" spans="1:12" ht="16.5" customHeight="1">
      <c r="A223" s="51"/>
      <c r="B223" s="47" t="s">
        <v>37</v>
      </c>
      <c r="C223" s="16">
        <v>2017</v>
      </c>
      <c r="D223" s="17">
        <f t="shared" si="15"/>
        <v>208.1284</v>
      </c>
      <c r="E223" s="24">
        <f>SUM(E199+E205+E211+E218)</f>
        <v>0</v>
      </c>
      <c r="F223" s="24">
        <f>SUM(F199+F205+F211+F217)</f>
        <v>0</v>
      </c>
      <c r="G223" s="24">
        <f>SUM(G199+G205+G211+G217)</f>
        <v>0</v>
      </c>
      <c r="H223" s="24">
        <f>SUM(H199+H205+H211+H217)</f>
        <v>0</v>
      </c>
      <c r="I223" s="17">
        <f>SUM(I199+I205+I211+I217)</f>
        <v>208.1284</v>
      </c>
      <c r="J223" s="15"/>
      <c r="K223" s="44"/>
      <c r="L223" s="44"/>
    </row>
    <row r="224" spans="1:12" ht="16.5" customHeight="1">
      <c r="A224" s="51"/>
      <c r="B224" s="47"/>
      <c r="C224" s="16">
        <v>2018</v>
      </c>
      <c r="D224" s="17">
        <f t="shared" si="15"/>
        <v>224.22359999999998</v>
      </c>
      <c r="E224" s="24">
        <f>SUM(E200+E206+E212+E219)</f>
        <v>0</v>
      </c>
      <c r="F224" s="24">
        <f>SUM(F200+F206+F212+F218)</f>
        <v>0</v>
      </c>
      <c r="G224" s="24">
        <f>SUM(G200+G206+G212+G218)</f>
        <v>0</v>
      </c>
      <c r="H224" s="24">
        <f>SUM(H200+H206+H212+H218)</f>
        <v>0</v>
      </c>
      <c r="I224" s="17">
        <f>SUM(I200,I206,I212,I218)</f>
        <v>224.22359999999998</v>
      </c>
      <c r="J224" s="15"/>
      <c r="K224" s="44"/>
      <c r="L224" s="44"/>
    </row>
    <row r="225" spans="1:12" ht="16.5" customHeight="1">
      <c r="A225" s="51"/>
      <c r="B225" s="47"/>
      <c r="C225" s="16">
        <v>2019</v>
      </c>
      <c r="D225" s="17">
        <f t="shared" si="15"/>
        <v>228.024</v>
      </c>
      <c r="E225" s="24">
        <f>SUM(E201+E207+E213+E219)</f>
        <v>0</v>
      </c>
      <c r="F225" s="24">
        <f>SUM(F201+F207+F213+F219)</f>
        <v>0</v>
      </c>
      <c r="G225" s="24">
        <f>SUM(G201+G207+G213+G219)</f>
        <v>0</v>
      </c>
      <c r="H225" s="24">
        <f>SUM(H201+H207+H213+H219)</f>
        <v>0</v>
      </c>
      <c r="I225" s="17">
        <f>SUM(I201,I207,I213,I219)</f>
        <v>228.024</v>
      </c>
      <c r="J225" s="15"/>
      <c r="K225" s="44"/>
      <c r="L225" s="44"/>
    </row>
    <row r="226" spans="1:12" ht="16.5" customHeight="1">
      <c r="A226" s="51"/>
      <c r="B226" s="47"/>
      <c r="C226" s="16">
        <v>2020</v>
      </c>
      <c r="D226" s="17">
        <f t="shared" si="15"/>
        <v>234.55</v>
      </c>
      <c r="E226" s="24">
        <f>E202+E208+E214+E220</f>
        <v>0</v>
      </c>
      <c r="F226" s="24">
        <f>SUM(F202+F208+F214+F220)</f>
        <v>0</v>
      </c>
      <c r="G226" s="24">
        <f>SUM(G202+G208+G214+G220)</f>
        <v>0</v>
      </c>
      <c r="H226" s="24">
        <f>SUM(H202+H208+H214+H220)</f>
        <v>0</v>
      </c>
      <c r="I226" s="17">
        <f>I202+I208+I214+I220</f>
        <v>234.55</v>
      </c>
      <c r="J226" s="15"/>
      <c r="K226" s="44"/>
      <c r="L226" s="44"/>
    </row>
    <row r="227" spans="1:12" ht="16.5" customHeight="1">
      <c r="A227" s="51"/>
      <c r="B227" s="47"/>
      <c r="C227" s="16">
        <v>2021</v>
      </c>
      <c r="D227" s="17">
        <f t="shared" si="15"/>
        <v>234.55</v>
      </c>
      <c r="E227" s="24"/>
      <c r="F227" s="24"/>
      <c r="G227" s="24"/>
      <c r="H227" s="24"/>
      <c r="I227" s="17">
        <f>SUM(I203+I209+I215+I221)</f>
        <v>234.55</v>
      </c>
      <c r="J227" s="15"/>
      <c r="K227" s="44"/>
      <c r="L227" s="44"/>
    </row>
    <row r="228" spans="1:12" ht="16.5" customHeight="1">
      <c r="A228" s="51"/>
      <c r="B228" s="47"/>
      <c r="C228" s="16">
        <v>2022</v>
      </c>
      <c r="D228" s="17">
        <f t="shared" si="15"/>
        <v>234.55</v>
      </c>
      <c r="E228" s="24">
        <f>SUM(E203+E209+E215+E223)</f>
        <v>0</v>
      </c>
      <c r="F228" s="24">
        <f>SUM(F203+F209+F215+F222)</f>
        <v>0</v>
      </c>
      <c r="G228" s="24">
        <f>SUM(G203+G209+G215+G222)</f>
        <v>0</v>
      </c>
      <c r="H228" s="24">
        <f>SUM(H203+H209+H215+H222)</f>
        <v>0</v>
      </c>
      <c r="I228" s="17">
        <f>SUM(I204,I210,I216,I222)</f>
        <v>234.55</v>
      </c>
      <c r="J228" s="15"/>
      <c r="K228" s="44"/>
      <c r="L228" s="44"/>
    </row>
    <row r="229" spans="1:12" ht="18.75" customHeight="1">
      <c r="A229" s="48" t="s">
        <v>64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</row>
    <row r="230" spans="1:12" ht="18" customHeight="1">
      <c r="A230" s="16">
        <v>10</v>
      </c>
      <c r="B230" s="46" t="s">
        <v>65</v>
      </c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6.5" customHeight="1">
      <c r="A231" s="44" t="s">
        <v>66</v>
      </c>
      <c r="B231" s="44" t="s">
        <v>67</v>
      </c>
      <c r="C231" s="7">
        <v>2017</v>
      </c>
      <c r="D231" s="8">
        <f aca="true" t="shared" si="16" ref="D231:D248">F231+I231+E231</f>
        <v>34.435</v>
      </c>
      <c r="E231" s="14"/>
      <c r="F231" s="14"/>
      <c r="G231" s="14"/>
      <c r="H231" s="14"/>
      <c r="I231" s="8">
        <v>34.435</v>
      </c>
      <c r="J231" s="15"/>
      <c r="K231" s="44" t="s">
        <v>26</v>
      </c>
      <c r="L231" s="50" t="s">
        <v>68</v>
      </c>
    </row>
    <row r="232" spans="1:12" ht="16.5" customHeight="1">
      <c r="A232" s="44"/>
      <c r="B232" s="44"/>
      <c r="C232" s="7">
        <v>2018</v>
      </c>
      <c r="D232" s="8">
        <f t="shared" si="16"/>
        <v>79.15</v>
      </c>
      <c r="E232" s="14"/>
      <c r="F232" s="14"/>
      <c r="G232" s="14"/>
      <c r="H232" s="14"/>
      <c r="I232" s="8">
        <v>79.15</v>
      </c>
      <c r="J232" s="15"/>
      <c r="K232" s="44"/>
      <c r="L232" s="50"/>
    </row>
    <row r="233" spans="1:12" ht="16.5" customHeight="1">
      <c r="A233" s="44"/>
      <c r="B233" s="44"/>
      <c r="C233" s="7">
        <v>2019</v>
      </c>
      <c r="D233" s="8">
        <f t="shared" si="16"/>
        <v>15.685</v>
      </c>
      <c r="E233" s="14"/>
      <c r="F233" s="14"/>
      <c r="G233" s="14"/>
      <c r="H233" s="14"/>
      <c r="I233" s="8">
        <v>15.685</v>
      </c>
      <c r="J233" s="15"/>
      <c r="K233" s="44"/>
      <c r="L233" s="50"/>
    </row>
    <row r="234" spans="1:12" ht="16.5" customHeight="1">
      <c r="A234" s="44"/>
      <c r="B234" s="44"/>
      <c r="C234" s="7">
        <v>2020</v>
      </c>
      <c r="D234" s="8">
        <f t="shared" si="16"/>
        <v>81.8</v>
      </c>
      <c r="E234" s="14"/>
      <c r="F234" s="14"/>
      <c r="G234" s="14"/>
      <c r="H234" s="14"/>
      <c r="I234" s="8">
        <v>81.8</v>
      </c>
      <c r="J234" s="15"/>
      <c r="K234" s="44"/>
      <c r="L234" s="50"/>
    </row>
    <row r="235" spans="1:12" ht="16.5" customHeight="1">
      <c r="A235" s="44"/>
      <c r="B235" s="44"/>
      <c r="C235" s="11">
        <v>2021</v>
      </c>
      <c r="D235" s="8">
        <f t="shared" si="16"/>
        <v>81.8</v>
      </c>
      <c r="E235" s="14"/>
      <c r="F235" s="14"/>
      <c r="G235" s="14"/>
      <c r="H235" s="14"/>
      <c r="I235" s="8">
        <v>81.8</v>
      </c>
      <c r="J235" s="15"/>
      <c r="K235" s="44"/>
      <c r="L235" s="50"/>
    </row>
    <row r="236" spans="1:12" ht="16.5" customHeight="1">
      <c r="A236" s="44"/>
      <c r="B236" s="44"/>
      <c r="C236" s="11">
        <v>2022</v>
      </c>
      <c r="D236" s="8">
        <f t="shared" si="16"/>
        <v>81.8</v>
      </c>
      <c r="E236" s="14"/>
      <c r="F236" s="14"/>
      <c r="G236" s="14"/>
      <c r="H236" s="14"/>
      <c r="I236" s="8">
        <v>81.8</v>
      </c>
      <c r="J236" s="15"/>
      <c r="K236" s="44"/>
      <c r="L236" s="50"/>
    </row>
    <row r="237" spans="1:12" ht="16.5" customHeight="1">
      <c r="A237" s="44" t="s">
        <v>69</v>
      </c>
      <c r="B237" s="44" t="s">
        <v>70</v>
      </c>
      <c r="C237" s="7">
        <v>2017</v>
      </c>
      <c r="D237" s="8">
        <f t="shared" si="16"/>
        <v>119.5</v>
      </c>
      <c r="E237" s="14"/>
      <c r="F237" s="14"/>
      <c r="G237" s="14"/>
      <c r="H237" s="14"/>
      <c r="I237" s="8">
        <v>119.5</v>
      </c>
      <c r="J237" s="15"/>
      <c r="K237" s="44" t="s">
        <v>26</v>
      </c>
      <c r="L237" s="50"/>
    </row>
    <row r="238" spans="1:12" ht="16.5" customHeight="1">
      <c r="A238" s="44"/>
      <c r="B238" s="44"/>
      <c r="C238" s="7">
        <v>2018</v>
      </c>
      <c r="D238" s="8">
        <f t="shared" si="16"/>
        <v>51</v>
      </c>
      <c r="E238" s="14"/>
      <c r="F238" s="14"/>
      <c r="G238" s="14"/>
      <c r="H238" s="14"/>
      <c r="I238" s="8">
        <v>51</v>
      </c>
      <c r="J238" s="15"/>
      <c r="K238" s="44"/>
      <c r="L238" s="50"/>
    </row>
    <row r="239" spans="1:12" ht="16.5" customHeight="1">
      <c r="A239" s="44"/>
      <c r="B239" s="44"/>
      <c r="C239" s="7">
        <v>2019</v>
      </c>
      <c r="D239" s="8">
        <f t="shared" si="16"/>
        <v>161.65</v>
      </c>
      <c r="E239" s="14"/>
      <c r="F239" s="14"/>
      <c r="G239" s="14"/>
      <c r="H239" s="14"/>
      <c r="I239" s="8">
        <v>161.65</v>
      </c>
      <c r="J239" s="15"/>
      <c r="K239" s="44"/>
      <c r="L239" s="50"/>
    </row>
    <row r="240" spans="1:12" ht="16.5" customHeight="1">
      <c r="A240" s="44"/>
      <c r="B240" s="44"/>
      <c r="C240" s="7">
        <v>2020</v>
      </c>
      <c r="D240" s="8">
        <f t="shared" si="16"/>
        <v>0</v>
      </c>
      <c r="E240" s="14"/>
      <c r="F240" s="14"/>
      <c r="G240" s="14"/>
      <c r="H240" s="14"/>
      <c r="I240" s="8">
        <v>0</v>
      </c>
      <c r="J240" s="15"/>
      <c r="K240" s="44"/>
      <c r="L240" s="50"/>
    </row>
    <row r="241" spans="1:12" ht="16.5" customHeight="1">
      <c r="A241" s="44"/>
      <c r="B241" s="44"/>
      <c r="C241" s="11">
        <v>2021</v>
      </c>
      <c r="D241" s="8">
        <f t="shared" si="16"/>
        <v>0</v>
      </c>
      <c r="E241" s="14"/>
      <c r="F241" s="14"/>
      <c r="G241" s="14"/>
      <c r="H241" s="14"/>
      <c r="I241" s="8">
        <v>0</v>
      </c>
      <c r="J241" s="15"/>
      <c r="K241" s="44"/>
      <c r="L241" s="50"/>
    </row>
    <row r="242" spans="1:12" ht="16.5" customHeight="1">
      <c r="A242" s="44"/>
      <c r="B242" s="44"/>
      <c r="C242" s="11">
        <v>2022</v>
      </c>
      <c r="D242" s="8">
        <f t="shared" si="16"/>
        <v>0</v>
      </c>
      <c r="E242" s="14"/>
      <c r="F242" s="14"/>
      <c r="G242" s="14"/>
      <c r="H242" s="14"/>
      <c r="I242" s="8">
        <v>0</v>
      </c>
      <c r="J242" s="15"/>
      <c r="K242" s="44"/>
      <c r="L242" s="50"/>
    </row>
    <row r="243" spans="1:14" ht="16.5" customHeight="1">
      <c r="A243" s="52"/>
      <c r="B243" s="47" t="s">
        <v>37</v>
      </c>
      <c r="C243" s="16">
        <v>2017</v>
      </c>
      <c r="D243" s="17">
        <f t="shared" si="16"/>
        <v>153.935</v>
      </c>
      <c r="E243" s="24">
        <f aca="true" t="shared" si="17" ref="E243:E248">E231+E237</f>
        <v>0</v>
      </c>
      <c r="F243" s="24">
        <f aca="true" t="shared" si="18" ref="F243:F248">F231+F237</f>
        <v>0</v>
      </c>
      <c r="G243" s="24">
        <f aca="true" t="shared" si="19" ref="G243:G248">G231+G237</f>
        <v>0</v>
      </c>
      <c r="H243" s="24">
        <f aca="true" t="shared" si="20" ref="H243:H248">H231+H237</f>
        <v>0</v>
      </c>
      <c r="I243" s="17">
        <f aca="true" t="shared" si="21" ref="I243:I248">I231+I237</f>
        <v>153.935</v>
      </c>
      <c r="J243" s="19"/>
      <c r="K243" s="52"/>
      <c r="L243" s="53"/>
      <c r="N243" t="s">
        <v>71</v>
      </c>
    </row>
    <row r="244" spans="1:18" ht="16.5" customHeight="1">
      <c r="A244" s="52"/>
      <c r="B244" s="47"/>
      <c r="C244" s="16">
        <v>2018</v>
      </c>
      <c r="D244" s="17">
        <f t="shared" si="16"/>
        <v>130.15</v>
      </c>
      <c r="E244" s="24">
        <f t="shared" si="17"/>
        <v>0</v>
      </c>
      <c r="F244" s="24">
        <f t="shared" si="18"/>
        <v>0</v>
      </c>
      <c r="G244" s="24">
        <f t="shared" si="19"/>
        <v>0</v>
      </c>
      <c r="H244" s="24">
        <f t="shared" si="20"/>
        <v>0</v>
      </c>
      <c r="I244" s="17">
        <f t="shared" si="21"/>
        <v>130.15</v>
      </c>
      <c r="J244" s="19"/>
      <c r="K244" s="52"/>
      <c r="L244" s="53"/>
      <c r="N244" s="22"/>
      <c r="O244" s="22" t="s">
        <v>48</v>
      </c>
      <c r="P244" s="22" t="s">
        <v>23</v>
      </c>
      <c r="Q244" s="22" t="s">
        <v>49</v>
      </c>
      <c r="R244" s="22" t="s">
        <v>44</v>
      </c>
    </row>
    <row r="245" spans="1:18" ht="16.5" customHeight="1">
      <c r="A245" s="52"/>
      <c r="B245" s="47"/>
      <c r="C245" s="16">
        <v>2019</v>
      </c>
      <c r="D245" s="17">
        <f t="shared" si="16"/>
        <v>177.335</v>
      </c>
      <c r="E245" s="24">
        <f t="shared" si="17"/>
        <v>0</v>
      </c>
      <c r="F245" s="24">
        <f t="shared" si="18"/>
        <v>0</v>
      </c>
      <c r="G245" s="24">
        <f t="shared" si="19"/>
        <v>0</v>
      </c>
      <c r="H245" s="24">
        <f t="shared" si="20"/>
        <v>0</v>
      </c>
      <c r="I245" s="17">
        <f t="shared" si="21"/>
        <v>177.335</v>
      </c>
      <c r="J245" s="19"/>
      <c r="K245" s="52"/>
      <c r="L245" s="53"/>
      <c r="N245" s="22">
        <v>2017</v>
      </c>
      <c r="O245" s="22">
        <f aca="true" t="shared" si="22" ref="O245:O250">I20+I26+I34+I40+I54+I78+I109+I133+I163+I169+I199+I231+I237</f>
        <v>1418.3</v>
      </c>
      <c r="P245" s="22">
        <f aca="true" t="shared" si="23" ref="P245:P250">I14+I60+I84+I115+I139+I175+I205</f>
        <v>201.70000000000002</v>
      </c>
      <c r="Q245" s="22">
        <f aca="true" t="shared" si="24" ref="Q245:Q250">I66+I90+I121+I145+I181+I211</f>
        <v>263.624</v>
      </c>
      <c r="R245" s="22">
        <f aca="true" t="shared" si="25" ref="R245:R250">I72+I96+I127+I151+I187+I217</f>
        <v>247.76000000000002</v>
      </c>
    </row>
    <row r="246" spans="1:18" ht="16.5" customHeight="1">
      <c r="A246" s="52"/>
      <c r="B246" s="47"/>
      <c r="C246" s="16">
        <v>2020</v>
      </c>
      <c r="D246" s="17">
        <f t="shared" si="16"/>
        <v>81.8</v>
      </c>
      <c r="E246" s="24">
        <f t="shared" si="17"/>
        <v>0</v>
      </c>
      <c r="F246" s="24">
        <f t="shared" si="18"/>
        <v>0</v>
      </c>
      <c r="G246" s="24">
        <f t="shared" si="19"/>
        <v>0</v>
      </c>
      <c r="H246" s="24">
        <f t="shared" si="20"/>
        <v>0</v>
      </c>
      <c r="I246" s="17">
        <f t="shared" si="21"/>
        <v>81.8</v>
      </c>
      <c r="J246" s="19"/>
      <c r="K246" s="52"/>
      <c r="L246" s="53"/>
      <c r="N246" s="22">
        <v>2018</v>
      </c>
      <c r="O246" s="22">
        <f t="shared" si="22"/>
        <v>1444.5</v>
      </c>
      <c r="P246" s="22">
        <f t="shared" si="23"/>
        <v>267.09999999999997</v>
      </c>
      <c r="Q246" s="22">
        <f t="shared" si="24"/>
        <v>242.27499999999998</v>
      </c>
      <c r="R246" s="22">
        <f t="shared" si="25"/>
        <v>97.4</v>
      </c>
    </row>
    <row r="247" spans="1:18" ht="16.5" customHeight="1">
      <c r="A247" s="52"/>
      <c r="B247" s="47"/>
      <c r="C247" s="16">
        <v>2021</v>
      </c>
      <c r="D247" s="17">
        <f t="shared" si="16"/>
        <v>81.8</v>
      </c>
      <c r="E247" s="24">
        <f t="shared" si="17"/>
        <v>0</v>
      </c>
      <c r="F247" s="24">
        <f t="shared" si="18"/>
        <v>0</v>
      </c>
      <c r="G247" s="24">
        <f t="shared" si="19"/>
        <v>0</v>
      </c>
      <c r="H247" s="24">
        <f t="shared" si="20"/>
        <v>0</v>
      </c>
      <c r="I247" s="17">
        <f t="shared" si="21"/>
        <v>81.8</v>
      </c>
      <c r="J247" s="19"/>
      <c r="K247" s="52"/>
      <c r="L247" s="53"/>
      <c r="N247" s="22">
        <v>2019</v>
      </c>
      <c r="O247" s="22">
        <f t="shared" si="22"/>
        <v>1877.2336000000003</v>
      </c>
      <c r="P247" s="22">
        <f t="shared" si="23"/>
        <v>298.00000000000006</v>
      </c>
      <c r="Q247" s="22">
        <f t="shared" si="24"/>
        <v>277.893</v>
      </c>
      <c r="R247" s="22">
        <f t="shared" si="25"/>
        <v>117.4</v>
      </c>
    </row>
    <row r="248" spans="1:18" ht="16.5" customHeight="1">
      <c r="A248" s="52"/>
      <c r="B248" s="47"/>
      <c r="C248" s="16">
        <v>2022</v>
      </c>
      <c r="D248" s="17">
        <f t="shared" si="16"/>
        <v>81.8</v>
      </c>
      <c r="E248" s="24">
        <f t="shared" si="17"/>
        <v>0</v>
      </c>
      <c r="F248" s="24">
        <f t="shared" si="18"/>
        <v>0</v>
      </c>
      <c r="G248" s="24">
        <f t="shared" si="19"/>
        <v>0</v>
      </c>
      <c r="H248" s="24">
        <f t="shared" si="20"/>
        <v>0</v>
      </c>
      <c r="I248" s="17">
        <f t="shared" si="21"/>
        <v>81.8</v>
      </c>
      <c r="J248" s="19"/>
      <c r="K248" s="52"/>
      <c r="L248" s="53"/>
      <c r="N248" s="22">
        <v>2020</v>
      </c>
      <c r="O248" s="22">
        <f t="shared" si="22"/>
        <v>1625.8999999999999</v>
      </c>
      <c r="P248" s="22">
        <f t="shared" si="23"/>
        <v>300</v>
      </c>
      <c r="Q248" s="22">
        <f t="shared" si="24"/>
        <v>278.2</v>
      </c>
      <c r="R248" s="22">
        <f t="shared" si="25"/>
        <v>110.6</v>
      </c>
    </row>
    <row r="249" spans="1:18" ht="16.5" customHeight="1">
      <c r="A249" s="44">
        <v>11</v>
      </c>
      <c r="B249" s="47" t="s">
        <v>72</v>
      </c>
      <c r="C249" s="7">
        <v>2017</v>
      </c>
      <c r="D249" s="17">
        <f aca="true" t="shared" si="26" ref="D249:D254">I249+E249+F249</f>
        <v>2131.384</v>
      </c>
      <c r="E249" s="17">
        <f>E14+E20+E26+E46+E102+E157+E163+E193+E223+E243</f>
        <v>0</v>
      </c>
      <c r="F249" s="17">
        <f>F14+F20+F26+F46+F102+F157+F163+F193+F223+F243</f>
        <v>0</v>
      </c>
      <c r="G249" s="17">
        <f>G14+G20+G26+G46+G102+G157+G163+G193+G223+G243</f>
        <v>0</v>
      </c>
      <c r="H249" s="17">
        <f>H14+H20+H26+H46+H102+H157+H163+H193+H223+H243</f>
        <v>0</v>
      </c>
      <c r="I249" s="17">
        <f aca="true" t="shared" si="27" ref="I249:I254">I14+I20+I26+I46+I102+I157+I163+I193+I223+I243</f>
        <v>2131.384</v>
      </c>
      <c r="J249" s="15"/>
      <c r="K249" s="44"/>
      <c r="L249" s="44"/>
      <c r="N249" s="22">
        <v>2021</v>
      </c>
      <c r="O249" s="22">
        <f t="shared" si="22"/>
        <v>1431.129</v>
      </c>
      <c r="P249" s="22">
        <f t="shared" si="23"/>
        <v>226.1</v>
      </c>
      <c r="Q249" s="22">
        <f t="shared" si="24"/>
        <v>346.19999999999993</v>
      </c>
      <c r="R249" s="22">
        <f t="shared" si="25"/>
        <v>97.6</v>
      </c>
    </row>
    <row r="250" spans="1:18" ht="16.5" customHeight="1">
      <c r="A250" s="44"/>
      <c r="B250" s="47"/>
      <c r="C250" s="7">
        <v>2018</v>
      </c>
      <c r="D250" s="17">
        <f t="shared" si="26"/>
        <v>2051.275</v>
      </c>
      <c r="E250" s="17">
        <f>E15+E21+E27+E47+E103+E158+E164+E194+E224+E244</f>
        <v>0</v>
      </c>
      <c r="F250" s="17">
        <f>F15+F21+F27+F47+F103+F158+F164+F194+F224+F244</f>
        <v>0</v>
      </c>
      <c r="G250" s="17">
        <f>G15+G21+G27+G47+G103+G158+G164+G194+G224+G244</f>
        <v>0</v>
      </c>
      <c r="H250" s="17">
        <f>H15+H21+H27+H47+H103+H158+H164+H194+H224+H244</f>
        <v>0</v>
      </c>
      <c r="I250" s="17">
        <f t="shared" si="27"/>
        <v>2051.275</v>
      </c>
      <c r="J250" s="15"/>
      <c r="K250" s="44"/>
      <c r="L250" s="44"/>
      <c r="N250" s="22">
        <v>2022</v>
      </c>
      <c r="O250" s="22">
        <f t="shared" si="22"/>
        <v>1431.129</v>
      </c>
      <c r="P250" s="22">
        <f t="shared" si="23"/>
        <v>226.1</v>
      </c>
      <c r="Q250" s="22">
        <f t="shared" si="24"/>
        <v>346.19999999999993</v>
      </c>
      <c r="R250" s="22">
        <f t="shared" si="25"/>
        <v>97.6</v>
      </c>
    </row>
    <row r="251" spans="1:12" ht="16.5" customHeight="1">
      <c r="A251" s="44"/>
      <c r="B251" s="47"/>
      <c r="C251" s="7">
        <v>2019</v>
      </c>
      <c r="D251" s="17">
        <f t="shared" si="26"/>
        <v>2570.5266</v>
      </c>
      <c r="E251" s="17">
        <f>E16+E22+E28+E48+E104+E159+E165+E195+E225+E245</f>
        <v>0</v>
      </c>
      <c r="F251" s="17">
        <f>F16+F22+F28+F48+F104+F159+F165+F195+F225+F245</f>
        <v>0</v>
      </c>
      <c r="G251" s="17">
        <f>G16+G22+G28+G48+G104+G159+G165+G195+G225+G245</f>
        <v>0</v>
      </c>
      <c r="H251" s="17">
        <f>H16+H22+H28+H48+H104+H159+H165+H195+H225+H245</f>
        <v>0</v>
      </c>
      <c r="I251" s="17">
        <f t="shared" si="27"/>
        <v>2570.5266</v>
      </c>
      <c r="J251" s="15"/>
      <c r="K251" s="44"/>
      <c r="L251" s="44"/>
    </row>
    <row r="252" spans="1:12" ht="16.5" customHeight="1">
      <c r="A252" s="44"/>
      <c r="B252" s="47"/>
      <c r="C252" s="7">
        <v>2020</v>
      </c>
      <c r="D252" s="17">
        <f t="shared" si="26"/>
        <v>2314.7000000000003</v>
      </c>
      <c r="E252" s="17">
        <f>E17+E23+E29+E49+E105+E160+E166+E196+E226+E246</f>
        <v>0</v>
      </c>
      <c r="F252" s="17">
        <f>F17+F23+F29+F49+F105+F160+F166+F196+F226+F246</f>
        <v>0</v>
      </c>
      <c r="G252" s="17">
        <f>G17+G23+G29+G49+G105+G160+G166+G196+G226+G246</f>
        <v>0</v>
      </c>
      <c r="H252" s="17">
        <f>H17+H23+H29+H49+H105+H160+H166+H196+H226+H246</f>
        <v>0</v>
      </c>
      <c r="I252" s="17">
        <f t="shared" si="27"/>
        <v>2314.7000000000003</v>
      </c>
      <c r="J252" s="15"/>
      <c r="K252" s="44"/>
      <c r="L252" s="44"/>
    </row>
    <row r="253" spans="1:12" ht="16.5" customHeight="1">
      <c r="A253" s="44"/>
      <c r="B253" s="47"/>
      <c r="C253" s="11">
        <v>2021</v>
      </c>
      <c r="D253" s="17">
        <f t="shared" si="26"/>
        <v>2101.029</v>
      </c>
      <c r="E253" s="17"/>
      <c r="F253" s="17"/>
      <c r="G253" s="17"/>
      <c r="H253" s="17"/>
      <c r="I253" s="17">
        <f t="shared" si="27"/>
        <v>2101.029</v>
      </c>
      <c r="J253" s="15"/>
      <c r="K253" s="44"/>
      <c r="L253" s="44"/>
    </row>
    <row r="254" spans="1:12" ht="16.5" customHeight="1">
      <c r="A254" s="44"/>
      <c r="B254" s="47"/>
      <c r="C254" s="11">
        <v>2022</v>
      </c>
      <c r="D254" s="17">
        <f t="shared" si="26"/>
        <v>2101.029</v>
      </c>
      <c r="E254" s="17">
        <f>E19+E25+E31+E51+E107+E162+E168+E198+E228+E248</f>
        <v>0</v>
      </c>
      <c r="F254" s="17">
        <f>F19+F25+F31+F51+F107+F162+F168+F198+F228+F248</f>
        <v>0</v>
      </c>
      <c r="G254" s="17">
        <f>G19+G25+G31+G51+G107+G162+G168+G198+G228+G248</f>
        <v>0</v>
      </c>
      <c r="H254" s="17">
        <f>H19+H25+H31+H51+H107+H162+H168+H198+H228+H248</f>
        <v>0</v>
      </c>
      <c r="I254" s="17">
        <f t="shared" si="27"/>
        <v>2101.029</v>
      </c>
      <c r="J254" s="15"/>
      <c r="K254" s="44"/>
      <c r="L254" s="44"/>
    </row>
    <row r="255" spans="1:12" ht="16.5" customHeight="1">
      <c r="A255" s="44"/>
      <c r="B255" s="47"/>
      <c r="C255" s="16" t="s">
        <v>73</v>
      </c>
      <c r="D255" s="17">
        <f>I255+F255+E255</f>
        <v>13269.9436</v>
      </c>
      <c r="E255" s="24">
        <f>E249+E250+E251</f>
        <v>0</v>
      </c>
      <c r="F255" s="24">
        <f>F249+F250+F251</f>
        <v>0</v>
      </c>
      <c r="G255" s="24">
        <f>G249+G250+G251</f>
        <v>0</v>
      </c>
      <c r="H255" s="24">
        <f>H249+H250+H251</f>
        <v>0</v>
      </c>
      <c r="I255" s="24">
        <f>I249+I250+I251+I252+I253+I254</f>
        <v>13269.9436</v>
      </c>
      <c r="J255" s="15"/>
      <c r="K255" s="44"/>
      <c r="L255" s="44"/>
    </row>
    <row r="256" spans="1:12" ht="15" customHeight="1">
      <c r="A256" s="26"/>
      <c r="B256" s="27"/>
      <c r="C256" s="28"/>
      <c r="D256" s="29"/>
      <c r="E256" s="30"/>
      <c r="F256" s="30"/>
      <c r="G256" s="30"/>
      <c r="H256" s="30"/>
      <c r="I256" s="30"/>
      <c r="J256" s="31"/>
      <c r="K256" s="32"/>
      <c r="L256" s="31"/>
    </row>
    <row r="257" spans="1:12" ht="15" customHeight="1">
      <c r="A257" s="33" t="s">
        <v>74</v>
      </c>
      <c r="B257" s="27"/>
      <c r="C257" s="28"/>
      <c r="D257" s="29"/>
      <c r="E257" s="30"/>
      <c r="F257" s="30"/>
      <c r="G257" s="30"/>
      <c r="H257" s="30"/>
      <c r="I257" s="30"/>
      <c r="J257" s="31"/>
      <c r="K257" s="32"/>
      <c r="L257" s="34"/>
    </row>
    <row r="258" spans="1:12" ht="15.75">
      <c r="A258" s="33" t="s">
        <v>75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5.75">
      <c r="A259" s="33" t="s">
        <v>76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4"/>
    </row>
    <row r="260" spans="1:12" ht="15.75">
      <c r="A260" s="33" t="s">
        <v>77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4"/>
    </row>
    <row r="261" spans="1:12" ht="10.5" customHeight="1">
      <c r="A261" s="3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5.75">
      <c r="A262" s="3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4"/>
    </row>
    <row r="263" spans="1:12" ht="15.75">
      <c r="A263" s="3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4"/>
    </row>
    <row r="264" spans="1:12" ht="18.75">
      <c r="A264" s="35"/>
      <c r="B264" s="36" t="s">
        <v>78</v>
      </c>
      <c r="C264" s="36"/>
      <c r="D264" s="36"/>
      <c r="E264" s="36"/>
      <c r="F264" s="36"/>
      <c r="G264" s="36"/>
      <c r="H264" s="36"/>
      <c r="I264" s="36"/>
      <c r="J264" s="36" t="s">
        <v>79</v>
      </c>
      <c r="K264" s="36"/>
      <c r="L264" s="35"/>
    </row>
    <row r="265" ht="12" customHeight="1">
      <c r="A265" s="34"/>
    </row>
    <row r="266" spans="1:12" ht="15.75">
      <c r="A266" s="34"/>
      <c r="L266" s="34"/>
    </row>
    <row r="267" ht="9.75" customHeight="1">
      <c r="A267" s="34"/>
    </row>
    <row r="268" ht="9.75" customHeight="1">
      <c r="A268" s="34"/>
    </row>
    <row r="269" spans="1:12" ht="15.75">
      <c r="A269" s="34"/>
      <c r="L269" s="34"/>
    </row>
    <row r="270" spans="1:12" ht="12" customHeight="1">
      <c r="A270" s="37"/>
      <c r="L270" s="38"/>
    </row>
    <row r="271" spans="1:12" ht="15.75">
      <c r="A271" s="34"/>
      <c r="L271" s="34"/>
    </row>
  </sheetData>
  <sheetProtection selectLockedCells="1" selectUnlockedCells="1"/>
  <mergeCells count="125">
    <mergeCell ref="A243:A248"/>
    <mergeCell ref="B243:B248"/>
    <mergeCell ref="K243:K248"/>
    <mergeCell ref="L243:L248"/>
    <mergeCell ref="A249:A255"/>
    <mergeCell ref="B249:B255"/>
    <mergeCell ref="K249:K255"/>
    <mergeCell ref="L249:L255"/>
    <mergeCell ref="A231:A236"/>
    <mergeCell ref="B231:B236"/>
    <mergeCell ref="K231:K236"/>
    <mergeCell ref="L231:L242"/>
    <mergeCell ref="A237:A242"/>
    <mergeCell ref="B237:B242"/>
    <mergeCell ref="K237:K242"/>
    <mergeCell ref="A223:A228"/>
    <mergeCell ref="B223:B228"/>
    <mergeCell ref="K223:K228"/>
    <mergeCell ref="L223:L228"/>
    <mergeCell ref="A229:L229"/>
    <mergeCell ref="B230:L230"/>
    <mergeCell ref="A199:A222"/>
    <mergeCell ref="B199:B222"/>
    <mergeCell ref="K199:K204"/>
    <mergeCell ref="L199:L222"/>
    <mergeCell ref="K205:K210"/>
    <mergeCell ref="K211:K216"/>
    <mergeCell ref="K217:K222"/>
    <mergeCell ref="K181:K186"/>
    <mergeCell ref="K187:K192"/>
    <mergeCell ref="A193:A198"/>
    <mergeCell ref="B193:B198"/>
    <mergeCell ref="K193:K198"/>
    <mergeCell ref="L193:L198"/>
    <mergeCell ref="L157:L162"/>
    <mergeCell ref="A163:A168"/>
    <mergeCell ref="B163:B168"/>
    <mergeCell ref="K163:K168"/>
    <mergeCell ref="L163:L168"/>
    <mergeCell ref="A169:A192"/>
    <mergeCell ref="B169:B192"/>
    <mergeCell ref="K169:K174"/>
    <mergeCell ref="L169:L192"/>
    <mergeCell ref="K175:K180"/>
    <mergeCell ref="B133:B156"/>
    <mergeCell ref="K133:K138"/>
    <mergeCell ref="K139:K144"/>
    <mergeCell ref="K145:K150"/>
    <mergeCell ref="K151:K156"/>
    <mergeCell ref="A157:A162"/>
    <mergeCell ref="B157:B162"/>
    <mergeCell ref="K157:K162"/>
    <mergeCell ref="L102:L107"/>
    <mergeCell ref="B108:L108"/>
    <mergeCell ref="A109:A132"/>
    <mergeCell ref="B109:B132"/>
    <mergeCell ref="K109:K114"/>
    <mergeCell ref="L109:L156"/>
    <mergeCell ref="K115:K120"/>
    <mergeCell ref="K121:K126"/>
    <mergeCell ref="K127:K132"/>
    <mergeCell ref="A133:A156"/>
    <mergeCell ref="K84:K89"/>
    <mergeCell ref="K90:K95"/>
    <mergeCell ref="K96:K101"/>
    <mergeCell ref="A102:A107"/>
    <mergeCell ref="B102:B107"/>
    <mergeCell ref="K102:K107"/>
    <mergeCell ref="A54:A77"/>
    <mergeCell ref="B54:B77"/>
    <mergeCell ref="K54:K59"/>
    <mergeCell ref="L54:L101"/>
    <mergeCell ref="K60:K65"/>
    <mergeCell ref="K66:K71"/>
    <mergeCell ref="K72:K77"/>
    <mergeCell ref="A78:A101"/>
    <mergeCell ref="B78:B101"/>
    <mergeCell ref="K78:K83"/>
    <mergeCell ref="A46:A51"/>
    <mergeCell ref="B46:B51"/>
    <mergeCell ref="K46:K51"/>
    <mergeCell ref="L46:L51"/>
    <mergeCell ref="A52:L52"/>
    <mergeCell ref="B53:L53"/>
    <mergeCell ref="A32:L32"/>
    <mergeCell ref="B33:L33"/>
    <mergeCell ref="A34:A39"/>
    <mergeCell ref="B34:B39"/>
    <mergeCell ref="K34:K45"/>
    <mergeCell ref="L34:L45"/>
    <mergeCell ref="A40:A45"/>
    <mergeCell ref="B40:B45"/>
    <mergeCell ref="A20:A25"/>
    <mergeCell ref="B20:B25"/>
    <mergeCell ref="K20:K25"/>
    <mergeCell ref="L20:L25"/>
    <mergeCell ref="A26:A31"/>
    <mergeCell ref="B26:B31"/>
    <mergeCell ref="K26:K31"/>
    <mergeCell ref="L26:L31"/>
    <mergeCell ref="A12:L12"/>
    <mergeCell ref="A13:L13"/>
    <mergeCell ref="A14:A19"/>
    <mergeCell ref="B14:B19"/>
    <mergeCell ref="K14:K19"/>
    <mergeCell ref="L14:L19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</mergeCells>
  <printOptions/>
  <pageMargins left="1.18125" right="0.39375" top="1.18125" bottom="0.39375" header="0.5118055555555555" footer="0.5118055555555555"/>
  <pageSetup horizontalDpi="300" verticalDpi="300" orientation="landscape" paperSize="9" scale="56" r:id="rId1"/>
  <rowBreaks count="5" manualBreakCount="5">
    <brk id="45" max="255" man="1"/>
    <brk id="92" max="255" man="1"/>
    <brk id="138" max="255" man="1"/>
    <brk id="186" max="255" man="1"/>
    <brk id="23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adm47</cp:lastModifiedBy>
  <dcterms:modified xsi:type="dcterms:W3CDTF">2019-12-26T11:31:50Z</dcterms:modified>
  <cp:category/>
  <cp:version/>
  <cp:contentType/>
  <cp:contentStatus/>
</cp:coreProperties>
</file>