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0,06" sheetId="1" r:id="rId1"/>
  </sheets>
  <definedNames>
    <definedName name="_xlnm.Print_Titles" localSheetId="0">'Прил.на 10,06'!$3:$6</definedName>
    <definedName name="_xlnm.Print_Area" localSheetId="0">'Прил.на 10,06'!$A$1:$N$103</definedName>
  </definedNames>
  <calcPr fullCalcOnLoad="1"/>
</workbook>
</file>

<file path=xl/sharedStrings.xml><?xml version="1.0" encoding="utf-8"?>
<sst xmlns="http://schemas.openxmlformats.org/spreadsheetml/2006/main" count="127" uniqueCount="85">
  <si>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</si>
  <si>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</si>
  <si>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</si>
  <si>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</si>
  <si>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</si>
  <si>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</si>
  <si>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</si>
  <si>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</si>
  <si>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</si>
  <si>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</si>
  <si>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</si>
  <si>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</si>
  <si>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</si>
  <si>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</si>
  <si>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3.2.</t>
  </si>
  <si>
    <t>Составление и публикация в средствах массовой информации и сети Интернет реестра загородных оздоровительных лагерей и информации о предоставляемых ими услугах</t>
  </si>
  <si>
    <t>Информирование населения о порядке проведения детской оздоровительной кампании в регионе, предоставление своевременной и достоверной информации о перечне основных услуг, предоставляемых загородными оздоровительными лагерями</t>
  </si>
  <si>
    <t>Формирование профессиональной компетентности организаторов отдыха и оздоровления детей</t>
  </si>
  <si>
    <t>Всего:</t>
  </si>
  <si>
    <t xml:space="preserve"> в том числе</t>
  </si>
  <si>
    <t>I. Организация отдыха и оздоровления детей и подростков Владимирской области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</si>
  <si>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</si>
  <si>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</si>
  <si>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</si>
  <si>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</si>
  <si>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</si>
  <si>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</si>
  <si>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</si>
  <si>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</si>
  <si>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</si>
  <si>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</si>
  <si>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</si>
  <si>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 xml:space="preserve"> Подготовка кадров для лагерей отдыха и оздоровления, приобретение сборников нормативных правовых документов и другой литературы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</si>
  <si>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</si>
  <si>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</si>
  <si>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</si>
  <si>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Организация отдыха и оздоровления детей в лагерях с дневным пребыванием детей</t>
  </si>
  <si>
    <t>субсидий и иных межбюджетных трансфертов</t>
  </si>
  <si>
    <t>Приобретение оборудования, инвентаря для проведения профильных смен в лагерях с дневным пребыванием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</si>
  <si>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</si>
  <si>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</si>
  <si>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</si>
  <si>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</si>
  <si>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</si>
  <si>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</si>
  <si>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</si>
  <si>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</si>
  <si>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4. Нормативное правовое. кадровое и информационно-методическое сопровождение отдыха, оздоровления детей</t>
  </si>
  <si>
    <t>4.1.</t>
  </si>
  <si>
    <t>4.2.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</si>
  <si>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</si>
  <si>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</si>
  <si>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</si>
  <si>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</si>
  <si>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</si>
  <si>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</si>
  <si>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</si>
  <si>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</si>
  <si>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</si>
  <si>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Организация работ по благоустройству территории (капитальное строительство капитальный ремонт, ремонт) загородного лагеря "Лесной городок":</t>
  </si>
  <si>
    <t>3.3.1.</t>
  </si>
  <si>
    <t>3.3.2.</t>
  </si>
  <si>
    <t xml:space="preserve">Строительство домика </t>
  </si>
  <si>
    <t xml:space="preserve">Ремонт корпусов загородного лагеря </t>
  </si>
  <si>
    <t>3.3.3.</t>
  </si>
  <si>
    <t>Ремонт асфальтнобетонного покрытия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</si>
  <si>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</si>
  <si>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</si>
  <si>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</si>
  <si>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</si>
  <si>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 xml:space="preserve">Проведение мероприятий по обеспечению санитарно-гигиенического, противоэпидемиологического режима и охраны в загородном лагере "Лесной городок". </t>
  </si>
  <si>
    <t>3.3.4.</t>
  </si>
  <si>
    <t>Планировка территории ДООЛ "Лесной городок" (топосъемка)</t>
  </si>
  <si>
    <t>Собственные доходы:</t>
  </si>
  <si>
    <t>Внебюджетные средства</t>
  </si>
  <si>
    <t>3.3.5.</t>
  </si>
  <si>
    <t>Замена окон в корпусах</t>
  </si>
  <si>
    <t>4.  Мероприятия муниципальной подпрограммы</t>
  </si>
  <si>
    <t>Частичная оплата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</si>
  <si>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загородные оздоровительные лагеря. </t>
  </si>
  <si>
    <t>Компенсация части родительской платы стоимости путевки детям работников ДОЛ "Лесной городок" в период проведения оздоровительной смены.</t>
  </si>
  <si>
    <t>2. Участие в областных профильных сменах. Организация санаторно- курортного оздоровления.</t>
  </si>
  <si>
    <t>Организация отдыха и оздоровление детей в загородном лагере  "Лесной городок"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</si>
  <si>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</si>
  <si>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Приложение № 3 к постановлению администрации ЗАТО г.Радужный  от  16.09.2015 г. № 1501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</si>
</sst>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5" fillId="0" borderId="21" xfId="0" applyNumberFormat="1" applyFont="1" applyBorder="1" applyAlignment="1">
      <alignment horizontal="center" vertical="top" wrapText="1"/>
    </xf>
    <xf numFmtId="169" fontId="6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6" fillId="0" borderId="17" xfId="0" applyNumberFormat="1" applyFont="1" applyBorder="1" applyAlignment="1">
      <alignment vertical="top" wrapText="1"/>
    </xf>
    <xf numFmtId="169" fontId="1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5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69" fontId="6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5" fillId="0" borderId="17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169" fontId="5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5" fillId="0" borderId="18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5" fillId="0" borderId="23" xfId="0" applyNumberFormat="1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5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horizontal="center" vertical="top" wrapText="1"/>
    </xf>
    <xf numFmtId="169" fontId="5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170" fontId="5" fillId="33" borderId="21" xfId="0" applyNumberFormat="1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8" xfId="0" applyNumberFormat="1" applyFont="1" applyFill="1" applyBorder="1" applyAlignment="1">
      <alignment horizontal="center" vertical="top" wrapText="1"/>
    </xf>
    <xf numFmtId="169" fontId="3" fillId="33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2" fontId="1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12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0" fontId="1" fillId="0" borderId="21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horizontal="center" vertical="top" wrapText="1"/>
    </xf>
    <xf numFmtId="170" fontId="5" fillId="0" borderId="12" xfId="0" applyNumberFormat="1" applyFont="1" applyBorder="1" applyAlignment="1">
      <alignment horizontal="center" vertical="top" wrapText="1"/>
    </xf>
    <xf numFmtId="170" fontId="5" fillId="0" borderId="12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70" fontId="1" fillId="33" borderId="23" xfId="0" applyNumberFormat="1" applyFont="1" applyFill="1" applyBorder="1" applyAlignment="1">
      <alignment horizontal="center" vertical="top" wrapText="1"/>
    </xf>
    <xf numFmtId="170" fontId="1" fillId="33" borderId="16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0" fontId="5" fillId="0" borderId="12" xfId="0" applyNumberFormat="1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top" wrapText="1"/>
    </xf>
    <xf numFmtId="169" fontId="5" fillId="0" borderId="18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0" fontId="3" fillId="33" borderId="16" xfId="0" applyNumberFormat="1" applyFont="1" applyFill="1" applyBorder="1" applyAlignment="1">
      <alignment horizontal="center" vertical="top" wrapText="1"/>
    </xf>
    <xf numFmtId="170" fontId="3" fillId="33" borderId="17" xfId="0" applyNumberFormat="1" applyFont="1" applyFill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172" fontId="3" fillId="33" borderId="16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70" fontId="3" fillId="0" borderId="16" xfId="0" applyNumberFormat="1" applyFont="1" applyBorder="1" applyAlignment="1">
      <alignment horizontal="center" vertical="top" wrapText="1"/>
    </xf>
    <xf numFmtId="170" fontId="3" fillId="0" borderId="17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169" fontId="5" fillId="0" borderId="13" xfId="0" applyNumberFormat="1" applyFont="1" applyBorder="1" applyAlignment="1">
      <alignment horizontal="center" vertical="top" wrapText="1"/>
    </xf>
    <xf numFmtId="169" fontId="5" fillId="0" borderId="16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169" fontId="5" fillId="0" borderId="15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E1">
      <selection activeCell="N3" sqref="N3:N5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00390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625" style="0" customWidth="1"/>
    <col min="13" max="13" width="43.125" style="0" customWidth="1"/>
    <col min="14" max="14" width="46.25390625" style="0" customWidth="1"/>
  </cols>
  <sheetData>
    <row r="1" spans="1:14" ht="12.75">
      <c r="A1" s="1"/>
      <c r="L1" s="1"/>
      <c r="N1" s="167" t="s">
        <v>84</v>
      </c>
    </row>
    <row r="2" spans="1:14" ht="19.5" thickBot="1">
      <c r="A2" s="2"/>
      <c r="B2" s="7"/>
      <c r="C2" s="156"/>
      <c r="D2" s="156"/>
      <c r="E2" s="157"/>
      <c r="F2" s="156"/>
      <c r="G2" s="156" t="s">
        <v>77</v>
      </c>
      <c r="H2" s="156"/>
      <c r="I2" s="156"/>
      <c r="J2" s="156"/>
      <c r="K2" s="156"/>
      <c r="L2" s="156"/>
      <c r="M2" s="7"/>
      <c r="N2" s="8"/>
    </row>
    <row r="3" spans="1:14" ht="15" customHeight="1" thickBot="1">
      <c r="A3" s="228" t="s">
        <v>0</v>
      </c>
      <c r="B3" s="228" t="s">
        <v>1</v>
      </c>
      <c r="C3" s="228" t="s">
        <v>2</v>
      </c>
      <c r="D3" s="212" t="s">
        <v>3</v>
      </c>
      <c r="E3" s="213"/>
      <c r="F3" s="144" t="s">
        <v>4</v>
      </c>
      <c r="G3" s="298" t="s">
        <v>66</v>
      </c>
      <c r="H3" s="299"/>
      <c r="I3" s="299"/>
      <c r="J3" s="299"/>
      <c r="K3" s="299"/>
      <c r="L3" s="300"/>
      <c r="M3" s="228" t="s">
        <v>5</v>
      </c>
      <c r="N3" s="228" t="s">
        <v>22</v>
      </c>
    </row>
    <row r="4" spans="1:14" ht="15" customHeight="1" thickBot="1">
      <c r="A4" s="229"/>
      <c r="B4" s="229"/>
      <c r="C4" s="229"/>
      <c r="D4" s="216"/>
      <c r="E4" s="217"/>
      <c r="F4" s="144"/>
      <c r="G4" s="303" t="s">
        <v>67</v>
      </c>
      <c r="H4" s="298" t="s">
        <v>73</v>
      </c>
      <c r="I4" s="299"/>
      <c r="J4" s="299"/>
      <c r="K4" s="299"/>
      <c r="L4" s="300"/>
      <c r="M4" s="229"/>
      <c r="N4" s="229"/>
    </row>
    <row r="5" spans="1:14" ht="66.75" customHeight="1" thickBot="1">
      <c r="A5" s="230"/>
      <c r="B5" s="230"/>
      <c r="C5" s="230"/>
      <c r="D5" s="242"/>
      <c r="E5" s="243"/>
      <c r="F5" s="144" t="s">
        <v>37</v>
      </c>
      <c r="G5" s="304"/>
      <c r="H5" s="143" t="s">
        <v>68</v>
      </c>
      <c r="I5" s="256" t="s">
        <v>69</v>
      </c>
      <c r="J5" s="257"/>
      <c r="K5" s="256" t="s">
        <v>74</v>
      </c>
      <c r="L5" s="257"/>
      <c r="M5" s="230"/>
      <c r="N5" s="230"/>
    </row>
    <row r="6" spans="1:14" ht="16.5" thickBot="1">
      <c r="A6" s="3">
        <v>1</v>
      </c>
      <c r="B6" s="12">
        <v>2</v>
      </c>
      <c r="C6" s="12">
        <v>3</v>
      </c>
      <c r="D6" s="301">
        <v>4</v>
      </c>
      <c r="E6" s="302"/>
      <c r="F6" s="144">
        <v>5</v>
      </c>
      <c r="G6" s="79">
        <v>5</v>
      </c>
      <c r="H6" s="109">
        <v>6</v>
      </c>
      <c r="I6" s="301">
        <v>7</v>
      </c>
      <c r="J6" s="302"/>
      <c r="K6" s="301">
        <v>8</v>
      </c>
      <c r="L6" s="302"/>
      <c r="M6" s="12">
        <v>9</v>
      </c>
      <c r="N6" s="12">
        <v>10</v>
      </c>
    </row>
    <row r="7" spans="1:14" ht="16.5" thickBot="1">
      <c r="A7" s="233" t="s">
        <v>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4" ht="24" customHeight="1">
      <c r="A8" s="265" t="s">
        <v>20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</row>
    <row r="9" spans="1:14" ht="16.5" customHeight="1" thickBot="1">
      <c r="A9" s="253" t="s">
        <v>21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/>
    </row>
    <row r="10" spans="1:14" ht="17.25" customHeight="1" thickBot="1">
      <c r="A10" s="258" t="s">
        <v>28</v>
      </c>
      <c r="B10" s="237" t="s">
        <v>36</v>
      </c>
      <c r="C10" s="286">
        <v>2014</v>
      </c>
      <c r="D10" s="287"/>
      <c r="E10" s="292">
        <f>H10+H12+H13+H15+J10+J12+J13+J14+J15+L10+L12+L13+L14+L15</f>
        <v>599.7</v>
      </c>
      <c r="F10" s="293"/>
      <c r="G10" s="200"/>
      <c r="H10" s="250">
        <f>331+8+14</f>
        <v>353</v>
      </c>
      <c r="I10" s="15"/>
      <c r="J10" s="212">
        <f>140+43-61.3</f>
        <v>121.7</v>
      </c>
      <c r="K10" s="213"/>
      <c r="L10" s="228">
        <v>125</v>
      </c>
      <c r="M10" s="237" t="s">
        <v>23</v>
      </c>
      <c r="N10" s="237" t="s">
        <v>7</v>
      </c>
    </row>
    <row r="11" spans="1:14" ht="12" customHeight="1">
      <c r="A11" s="259"/>
      <c r="B11" s="238"/>
      <c r="C11" s="288"/>
      <c r="D11" s="289"/>
      <c r="E11" s="294"/>
      <c r="F11" s="295"/>
      <c r="G11" s="201"/>
      <c r="H11" s="218"/>
      <c r="I11" s="19"/>
      <c r="J11" s="216"/>
      <c r="K11" s="217"/>
      <c r="L11" s="229"/>
      <c r="M11" s="238"/>
      <c r="N11" s="238"/>
    </row>
    <row r="12" spans="1:14" ht="17.25" customHeight="1">
      <c r="A12" s="259"/>
      <c r="B12" s="238"/>
      <c r="C12" s="288"/>
      <c r="D12" s="289"/>
      <c r="E12" s="294"/>
      <c r="F12" s="295"/>
      <c r="G12" s="145"/>
      <c r="H12" s="23"/>
      <c r="I12" s="19"/>
      <c r="J12" s="216"/>
      <c r="K12" s="217"/>
      <c r="L12" s="21"/>
      <c r="M12" s="22" t="s">
        <v>24</v>
      </c>
      <c r="N12" s="238"/>
    </row>
    <row r="13" spans="1:14" ht="18" customHeight="1">
      <c r="A13" s="259"/>
      <c r="B13" s="238"/>
      <c r="C13" s="288"/>
      <c r="D13" s="289"/>
      <c r="E13" s="294"/>
      <c r="F13" s="295"/>
      <c r="G13" s="145"/>
      <c r="H13" s="23"/>
      <c r="I13" s="19"/>
      <c r="J13" s="216"/>
      <c r="K13" s="217"/>
      <c r="L13" s="21"/>
      <c r="M13" s="22" t="s">
        <v>25</v>
      </c>
      <c r="N13" s="238"/>
    </row>
    <row r="14" spans="1:14" ht="17.25" customHeight="1">
      <c r="A14" s="259"/>
      <c r="B14" s="238"/>
      <c r="C14" s="288"/>
      <c r="D14" s="289"/>
      <c r="E14" s="294"/>
      <c r="F14" s="295"/>
      <c r="G14" s="145"/>
      <c r="H14" s="18"/>
      <c r="I14" s="19"/>
      <c r="J14" s="218"/>
      <c r="K14" s="219"/>
      <c r="L14" s="21"/>
      <c r="M14" s="22" t="s">
        <v>27</v>
      </c>
      <c r="N14" s="238"/>
    </row>
    <row r="15" spans="1:14" ht="17.25" customHeight="1">
      <c r="A15" s="259"/>
      <c r="B15" s="238"/>
      <c r="C15" s="288"/>
      <c r="D15" s="289"/>
      <c r="E15" s="294"/>
      <c r="F15" s="295"/>
      <c r="G15" s="145"/>
      <c r="H15" s="53"/>
      <c r="I15" s="19"/>
      <c r="J15" s="216"/>
      <c r="K15" s="217"/>
      <c r="L15" s="21"/>
      <c r="M15" s="22" t="s">
        <v>26</v>
      </c>
      <c r="N15" s="238"/>
    </row>
    <row r="16" spans="1:14" ht="13.5" customHeight="1" thickBot="1">
      <c r="A16" s="259"/>
      <c r="B16" s="238"/>
      <c r="C16" s="290"/>
      <c r="D16" s="291"/>
      <c r="E16" s="296"/>
      <c r="F16" s="297"/>
      <c r="G16" s="145"/>
      <c r="H16" s="18"/>
      <c r="I16" s="19"/>
      <c r="J16" s="26"/>
      <c r="K16" s="27"/>
      <c r="L16" s="21"/>
      <c r="M16" s="22"/>
      <c r="N16" s="238"/>
    </row>
    <row r="17" spans="1:14" ht="17.25" customHeight="1" thickBot="1">
      <c r="A17" s="259"/>
      <c r="B17" s="238"/>
      <c r="C17" s="13">
        <v>2015</v>
      </c>
      <c r="D17" s="28"/>
      <c r="E17" s="14">
        <f>H17+H18+H19+H21+J17+J18+J19+J20+J21+L17+L18+L19+L20+L21</f>
        <v>700.562</v>
      </c>
      <c r="F17" s="29"/>
      <c r="G17" s="118"/>
      <c r="H17" s="250">
        <v>331</v>
      </c>
      <c r="I17" s="15"/>
      <c r="J17" s="212">
        <v>244.562</v>
      </c>
      <c r="K17" s="213"/>
      <c r="L17" s="228">
        <v>125</v>
      </c>
      <c r="M17" s="16" t="s">
        <v>23</v>
      </c>
      <c r="N17" s="238"/>
    </row>
    <row r="18" spans="1:14" ht="15.75" customHeight="1">
      <c r="A18" s="259"/>
      <c r="B18" s="238"/>
      <c r="C18" s="31"/>
      <c r="D18" s="32"/>
      <c r="E18" s="33"/>
      <c r="F18" s="32"/>
      <c r="G18" s="52"/>
      <c r="H18" s="218"/>
      <c r="I18" s="19"/>
      <c r="J18" s="216"/>
      <c r="K18" s="217"/>
      <c r="L18" s="229"/>
      <c r="M18" s="22" t="s">
        <v>24</v>
      </c>
      <c r="N18" s="238"/>
    </row>
    <row r="19" spans="1:14" ht="15.75" customHeight="1">
      <c r="A19" s="259"/>
      <c r="B19" s="238"/>
      <c r="C19" s="31"/>
      <c r="D19" s="32"/>
      <c r="E19" s="33"/>
      <c r="F19" s="32"/>
      <c r="G19" s="52"/>
      <c r="H19" s="23"/>
      <c r="I19" s="19"/>
      <c r="J19" s="216"/>
      <c r="K19" s="217"/>
      <c r="L19" s="21"/>
      <c r="M19" s="22" t="s">
        <v>25</v>
      </c>
      <c r="N19" s="238"/>
    </row>
    <row r="20" spans="1:14" ht="13.5" customHeight="1">
      <c r="A20" s="259"/>
      <c r="B20" s="238"/>
      <c r="C20" s="31"/>
      <c r="D20" s="32"/>
      <c r="E20" s="33"/>
      <c r="F20" s="32"/>
      <c r="G20" s="52"/>
      <c r="H20" s="18"/>
      <c r="I20" s="19"/>
      <c r="J20" s="218"/>
      <c r="K20" s="219"/>
      <c r="L20" s="21"/>
      <c r="M20" s="22" t="s">
        <v>27</v>
      </c>
      <c r="N20" s="238"/>
    </row>
    <row r="21" spans="1:14" ht="18" customHeight="1" thickBot="1">
      <c r="A21" s="259"/>
      <c r="B21" s="238"/>
      <c r="C21" s="34"/>
      <c r="D21" s="15"/>
      <c r="E21" s="35"/>
      <c r="F21" s="15"/>
      <c r="G21" s="106"/>
      <c r="H21" s="95"/>
      <c r="I21" s="36"/>
      <c r="J21" s="242"/>
      <c r="K21" s="243"/>
      <c r="L21" s="46"/>
      <c r="M21" s="22" t="s">
        <v>26</v>
      </c>
      <c r="N21" s="238"/>
    </row>
    <row r="22" spans="1:14" ht="18.75" customHeight="1" thickBot="1">
      <c r="A22" s="259"/>
      <c r="B22" s="238"/>
      <c r="C22" s="13">
        <v>2016</v>
      </c>
      <c r="D22" s="28"/>
      <c r="E22" s="14">
        <f>H22+H23+H24+H26+J22+J23+J24+J25+J26+L22+L23+L24+L25+L26</f>
        <v>596</v>
      </c>
      <c r="F22" s="29"/>
      <c r="G22" s="118"/>
      <c r="H22" s="250">
        <v>331</v>
      </c>
      <c r="I22" s="15"/>
      <c r="J22" s="212">
        <v>140</v>
      </c>
      <c r="K22" s="213"/>
      <c r="L22" s="228">
        <v>125</v>
      </c>
      <c r="M22" s="16" t="s">
        <v>23</v>
      </c>
      <c r="N22" s="238"/>
    </row>
    <row r="23" spans="1:14" ht="14.25" customHeight="1">
      <c r="A23" s="259"/>
      <c r="B23" s="238"/>
      <c r="C23" s="31"/>
      <c r="D23" s="32"/>
      <c r="E23" s="33"/>
      <c r="F23" s="32"/>
      <c r="G23" s="52"/>
      <c r="H23" s="218"/>
      <c r="I23" s="19"/>
      <c r="J23" s="216"/>
      <c r="K23" s="217"/>
      <c r="L23" s="229"/>
      <c r="M23" s="22" t="s">
        <v>24</v>
      </c>
      <c r="N23" s="238"/>
    </row>
    <row r="24" spans="1:14" ht="16.5" customHeight="1">
      <c r="A24" s="259"/>
      <c r="B24" s="238"/>
      <c r="C24" s="31"/>
      <c r="D24" s="32"/>
      <c r="E24" s="33"/>
      <c r="F24" s="32"/>
      <c r="G24" s="52"/>
      <c r="H24" s="23"/>
      <c r="I24" s="19"/>
      <c r="J24" s="216"/>
      <c r="K24" s="217"/>
      <c r="L24" s="21"/>
      <c r="M24" s="22" t="s">
        <v>25</v>
      </c>
      <c r="N24" s="238"/>
    </row>
    <row r="25" spans="1:14" ht="18" customHeight="1">
      <c r="A25" s="259"/>
      <c r="B25" s="238"/>
      <c r="C25" s="31"/>
      <c r="D25" s="32"/>
      <c r="E25" s="33"/>
      <c r="F25" s="32"/>
      <c r="G25" s="52"/>
      <c r="H25" s="18"/>
      <c r="I25" s="19"/>
      <c r="J25" s="218"/>
      <c r="K25" s="219"/>
      <c r="L25" s="21"/>
      <c r="M25" s="22" t="s">
        <v>27</v>
      </c>
      <c r="N25" s="238"/>
    </row>
    <row r="26" spans="1:14" ht="19.5" customHeight="1" thickBot="1">
      <c r="A26" s="259"/>
      <c r="B26" s="238"/>
      <c r="C26" s="31"/>
      <c r="D26" s="32"/>
      <c r="E26" s="33"/>
      <c r="F26" s="32"/>
      <c r="G26" s="52"/>
      <c r="H26" s="127"/>
      <c r="I26" s="128"/>
      <c r="J26" s="220"/>
      <c r="K26" s="221"/>
      <c r="L26" s="129"/>
      <c r="M26" s="22" t="s">
        <v>26</v>
      </c>
      <c r="N26" s="239"/>
    </row>
    <row r="27" spans="1:14" ht="19.5" customHeight="1" thickBot="1">
      <c r="A27" s="305" t="s">
        <v>29</v>
      </c>
      <c r="B27" s="237" t="s">
        <v>83</v>
      </c>
      <c r="C27" s="113">
        <v>2014</v>
      </c>
      <c r="D27" s="70"/>
      <c r="E27" s="114">
        <f>J27</f>
        <v>20</v>
      </c>
      <c r="F27" s="70"/>
      <c r="G27" s="146"/>
      <c r="H27" s="110"/>
      <c r="I27" s="111"/>
      <c r="J27" s="110">
        <v>20</v>
      </c>
      <c r="K27" s="109"/>
      <c r="L27" s="79"/>
      <c r="M27" s="228" t="s">
        <v>33</v>
      </c>
      <c r="N27" s="228"/>
    </row>
    <row r="28" spans="1:14" ht="19.5" customHeight="1" thickBot="1">
      <c r="A28" s="306"/>
      <c r="B28" s="238"/>
      <c r="C28" s="13">
        <v>2015</v>
      </c>
      <c r="D28" s="29"/>
      <c r="E28" s="115">
        <f>J28</f>
        <v>20</v>
      </c>
      <c r="F28" s="29"/>
      <c r="G28" s="118"/>
      <c r="H28" s="112"/>
      <c r="I28" s="30"/>
      <c r="J28" s="112">
        <v>20</v>
      </c>
      <c r="K28" s="10"/>
      <c r="L28" s="9"/>
      <c r="M28" s="229"/>
      <c r="N28" s="229"/>
    </row>
    <row r="29" spans="1:14" ht="75.75" customHeight="1" thickBot="1">
      <c r="A29" s="307"/>
      <c r="B29" s="239"/>
      <c r="C29" s="13">
        <v>2016</v>
      </c>
      <c r="D29" s="29"/>
      <c r="E29" s="115">
        <f>J29</f>
        <v>20</v>
      </c>
      <c r="F29" s="29"/>
      <c r="G29" s="118"/>
      <c r="H29" s="112"/>
      <c r="I29" s="30"/>
      <c r="J29" s="130">
        <v>20</v>
      </c>
      <c r="K29" s="10"/>
      <c r="L29" s="9"/>
      <c r="M29" s="230"/>
      <c r="N29" s="230"/>
    </row>
    <row r="30" spans="1:14" ht="18" customHeight="1">
      <c r="A30" s="258" t="s">
        <v>30</v>
      </c>
      <c r="B30" s="237" t="s">
        <v>35</v>
      </c>
      <c r="C30" s="13">
        <v>2014</v>
      </c>
      <c r="D30" s="29"/>
      <c r="E30" s="153">
        <f>H30+J30+J31+J32</f>
        <v>80</v>
      </c>
      <c r="F30" s="158"/>
      <c r="G30" s="159"/>
      <c r="H30" s="160">
        <f>90-20</f>
        <v>70</v>
      </c>
      <c r="I30" s="30"/>
      <c r="J30" s="38">
        <v>10</v>
      </c>
      <c r="K30" s="39"/>
      <c r="L30" s="42"/>
      <c r="M30" s="16" t="s">
        <v>23</v>
      </c>
      <c r="N30" s="237" t="s">
        <v>53</v>
      </c>
    </row>
    <row r="31" spans="1:14" ht="15.75" customHeight="1" thickBot="1">
      <c r="A31" s="259"/>
      <c r="B31" s="238"/>
      <c r="C31" s="31"/>
      <c r="D31" s="32"/>
      <c r="E31" s="17"/>
      <c r="F31" s="32"/>
      <c r="G31" s="52"/>
      <c r="H31" s="18"/>
      <c r="I31" s="19"/>
      <c r="J31" s="23">
        <v>0</v>
      </c>
      <c r="K31" s="27"/>
      <c r="L31" s="26"/>
      <c r="M31" s="22" t="s">
        <v>24</v>
      </c>
      <c r="N31" s="238"/>
    </row>
    <row r="32" spans="1:14" ht="18.75" customHeight="1" thickBot="1">
      <c r="A32" s="259"/>
      <c r="B32" s="238"/>
      <c r="C32" s="31"/>
      <c r="D32" s="32"/>
      <c r="E32" s="17"/>
      <c r="F32" s="32"/>
      <c r="G32" s="52"/>
      <c r="H32" s="18"/>
      <c r="I32" s="19"/>
      <c r="J32" s="23">
        <v>0</v>
      </c>
      <c r="K32" s="43"/>
      <c r="L32" s="44"/>
      <c r="M32" s="37" t="s">
        <v>25</v>
      </c>
      <c r="N32" s="238"/>
    </row>
    <row r="33" spans="1:14" ht="18.75" customHeight="1">
      <c r="A33" s="259"/>
      <c r="B33" s="238"/>
      <c r="C33" s="13">
        <v>2015</v>
      </c>
      <c r="D33" s="29"/>
      <c r="E33" s="14">
        <f>J33+J34+J35</f>
        <v>50</v>
      </c>
      <c r="F33" s="29"/>
      <c r="G33" s="118"/>
      <c r="H33" s="9"/>
      <c r="I33" s="30"/>
      <c r="J33" s="38">
        <v>20</v>
      </c>
      <c r="K33" s="27"/>
      <c r="L33" s="42"/>
      <c r="M33" s="16" t="s">
        <v>23</v>
      </c>
      <c r="N33" s="238"/>
    </row>
    <row r="34" spans="1:14" ht="18.75" customHeight="1" thickBot="1">
      <c r="A34" s="259"/>
      <c r="B34" s="238"/>
      <c r="C34" s="31"/>
      <c r="D34" s="32"/>
      <c r="E34" s="17"/>
      <c r="F34" s="32"/>
      <c r="G34" s="52"/>
      <c r="H34" s="18"/>
      <c r="I34" s="19"/>
      <c r="J34" s="23">
        <v>25</v>
      </c>
      <c r="K34" s="27"/>
      <c r="L34" s="26"/>
      <c r="M34" s="22" t="s">
        <v>24</v>
      </c>
      <c r="N34" s="238"/>
    </row>
    <row r="35" spans="1:14" ht="18.75" customHeight="1" thickBot="1">
      <c r="A35" s="259"/>
      <c r="B35" s="238"/>
      <c r="C35" s="34"/>
      <c r="D35" s="15"/>
      <c r="E35" s="25"/>
      <c r="F35" s="15"/>
      <c r="G35" s="106"/>
      <c r="H35" s="11"/>
      <c r="I35" s="36"/>
      <c r="J35" s="23">
        <v>5</v>
      </c>
      <c r="K35" s="43"/>
      <c r="L35" s="44"/>
      <c r="M35" s="37" t="s">
        <v>25</v>
      </c>
      <c r="N35" s="238"/>
    </row>
    <row r="36" spans="1:14" ht="18.75" customHeight="1">
      <c r="A36" s="259"/>
      <c r="B36" s="238"/>
      <c r="C36" s="13">
        <v>2016</v>
      </c>
      <c r="D36" s="29"/>
      <c r="E36" s="14">
        <f>J36+J37+J38</f>
        <v>50</v>
      </c>
      <c r="F36" s="29"/>
      <c r="G36" s="118"/>
      <c r="H36" s="9"/>
      <c r="I36" s="30"/>
      <c r="J36" s="38">
        <v>20</v>
      </c>
      <c r="K36" s="27"/>
      <c r="L36" s="42"/>
      <c r="M36" s="16" t="s">
        <v>23</v>
      </c>
      <c r="N36" s="238"/>
    </row>
    <row r="37" spans="1:14" ht="18.75" customHeight="1" thickBot="1">
      <c r="A37" s="259"/>
      <c r="B37" s="238"/>
      <c r="C37" s="31"/>
      <c r="D37" s="32"/>
      <c r="E37" s="17"/>
      <c r="F37" s="32"/>
      <c r="G37" s="52"/>
      <c r="H37" s="18"/>
      <c r="I37" s="19"/>
      <c r="J37" s="23">
        <v>25</v>
      </c>
      <c r="K37" s="27"/>
      <c r="L37" s="26"/>
      <c r="M37" s="22" t="s">
        <v>24</v>
      </c>
      <c r="N37" s="238"/>
    </row>
    <row r="38" spans="1:14" ht="18.75" customHeight="1" thickBot="1">
      <c r="A38" s="308"/>
      <c r="B38" s="239"/>
      <c r="C38" s="34"/>
      <c r="D38" s="15"/>
      <c r="E38" s="25"/>
      <c r="F38" s="15"/>
      <c r="G38" s="106"/>
      <c r="H38" s="11"/>
      <c r="I38" s="36"/>
      <c r="J38" s="23">
        <v>5</v>
      </c>
      <c r="K38" s="43"/>
      <c r="L38" s="44"/>
      <c r="M38" s="37" t="s">
        <v>25</v>
      </c>
      <c r="N38" s="239"/>
    </row>
    <row r="39" spans="1:14" ht="14.25" customHeight="1">
      <c r="A39" s="237" t="s">
        <v>58</v>
      </c>
      <c r="B39" s="237" t="s">
        <v>38</v>
      </c>
      <c r="C39" s="212"/>
      <c r="D39" s="213"/>
      <c r="E39" s="196"/>
      <c r="F39" s="241"/>
      <c r="G39" s="126"/>
      <c r="H39" s="90"/>
      <c r="I39" s="39"/>
      <c r="J39" s="212"/>
      <c r="K39" s="213"/>
      <c r="L39" s="6"/>
      <c r="M39" s="237" t="s">
        <v>33</v>
      </c>
      <c r="N39" s="16" t="s">
        <v>34</v>
      </c>
    </row>
    <row r="40" spans="1:14" ht="17.25" customHeight="1">
      <c r="A40" s="238"/>
      <c r="B40" s="238"/>
      <c r="C40" s="210">
        <v>2014</v>
      </c>
      <c r="D40" s="211"/>
      <c r="E40" s="224">
        <f>J40</f>
        <v>0</v>
      </c>
      <c r="F40" s="225"/>
      <c r="G40" s="97"/>
      <c r="H40" s="49"/>
      <c r="I40" s="50"/>
      <c r="J40" s="218">
        <v>0</v>
      </c>
      <c r="K40" s="219"/>
      <c r="L40" s="51"/>
      <c r="M40" s="238"/>
      <c r="N40" s="22"/>
    </row>
    <row r="41" spans="1:14" ht="16.5" customHeight="1">
      <c r="A41" s="238"/>
      <c r="B41" s="238"/>
      <c r="C41" s="210">
        <v>2015</v>
      </c>
      <c r="D41" s="211"/>
      <c r="E41" s="224">
        <f>J41</f>
        <v>0</v>
      </c>
      <c r="F41" s="225"/>
      <c r="G41" s="97"/>
      <c r="H41" s="49"/>
      <c r="I41" s="27"/>
      <c r="J41" s="218">
        <v>0</v>
      </c>
      <c r="K41" s="219"/>
      <c r="L41" s="52"/>
      <c r="M41" s="238"/>
      <c r="N41" s="22"/>
    </row>
    <row r="42" spans="1:14" ht="17.25" customHeight="1" thickBot="1">
      <c r="A42" s="238"/>
      <c r="B42" s="238"/>
      <c r="C42" s="210">
        <v>2016</v>
      </c>
      <c r="D42" s="211"/>
      <c r="E42" s="224">
        <f>J42</f>
        <v>0</v>
      </c>
      <c r="F42" s="225"/>
      <c r="G42" s="97"/>
      <c r="H42" s="49"/>
      <c r="I42" s="27"/>
      <c r="J42" s="218">
        <v>0</v>
      </c>
      <c r="K42" s="219"/>
      <c r="L42" s="52"/>
      <c r="M42" s="238"/>
      <c r="N42" s="22"/>
    </row>
    <row r="43" spans="1:14" ht="8.25" customHeight="1" hidden="1" thickBot="1">
      <c r="A43" s="239"/>
      <c r="B43" s="239"/>
      <c r="C43" s="197"/>
      <c r="D43" s="236"/>
      <c r="E43" s="240"/>
      <c r="F43" s="236"/>
      <c r="G43" s="142"/>
      <c r="H43" s="100"/>
      <c r="I43" s="94"/>
      <c r="J43" s="248"/>
      <c r="K43" s="249"/>
      <c r="L43" s="106"/>
      <c r="M43" s="239"/>
      <c r="N43" s="37"/>
    </row>
    <row r="44" spans="1:14" ht="24" customHeight="1" thickBot="1">
      <c r="A44" s="233" t="s">
        <v>81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5"/>
      <c r="N44" s="16"/>
    </row>
    <row r="45" spans="1:14" ht="18" customHeight="1" thickBot="1">
      <c r="A45" s="233" t="s">
        <v>39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5"/>
      <c r="N45" s="54"/>
    </row>
    <row r="46" spans="1:14" ht="13.5" customHeight="1">
      <c r="A46" s="237" t="s">
        <v>9</v>
      </c>
      <c r="B46" s="237" t="s">
        <v>40</v>
      </c>
      <c r="C46" s="206">
        <v>2014</v>
      </c>
      <c r="D46" s="55"/>
      <c r="E46" s="208">
        <f>J46</f>
        <v>121.91999999999999</v>
      </c>
      <c r="F46" s="30"/>
      <c r="G46" s="30"/>
      <c r="H46" s="246"/>
      <c r="I46" s="56"/>
      <c r="J46" s="244">
        <f>97.3+24.65+0.008-0.038</f>
        <v>121.91999999999999</v>
      </c>
      <c r="K46" s="56"/>
      <c r="L46" s="321"/>
      <c r="M46" s="323" t="s">
        <v>57</v>
      </c>
      <c r="N46" s="237" t="s">
        <v>41</v>
      </c>
    </row>
    <row r="47" spans="1:14" ht="13.5" customHeight="1" thickBot="1">
      <c r="A47" s="238"/>
      <c r="B47" s="238"/>
      <c r="C47" s="207"/>
      <c r="D47" s="58"/>
      <c r="E47" s="209"/>
      <c r="F47" s="36"/>
      <c r="G47" s="36"/>
      <c r="H47" s="247"/>
      <c r="I47" s="59"/>
      <c r="J47" s="245"/>
      <c r="K47" s="59"/>
      <c r="L47" s="322"/>
      <c r="M47" s="324"/>
      <c r="N47" s="238"/>
    </row>
    <row r="48" spans="1:14" ht="13.5" customHeight="1">
      <c r="A48" s="238"/>
      <c r="B48" s="238"/>
      <c r="C48" s="206">
        <v>2015</v>
      </c>
      <c r="D48" s="60"/>
      <c r="E48" s="208">
        <f>J48</f>
        <v>97.3</v>
      </c>
      <c r="F48" s="30"/>
      <c r="G48" s="30"/>
      <c r="H48" s="246"/>
      <c r="I48" s="56"/>
      <c r="J48" s="244">
        <v>97.3</v>
      </c>
      <c r="K48" s="56"/>
      <c r="L48" s="321"/>
      <c r="M48" s="324"/>
      <c r="N48" s="238"/>
    </row>
    <row r="49" spans="1:14" ht="15.75" customHeight="1" thickBot="1">
      <c r="A49" s="238"/>
      <c r="B49" s="238"/>
      <c r="C49" s="207"/>
      <c r="D49" s="58"/>
      <c r="E49" s="209"/>
      <c r="F49" s="36"/>
      <c r="G49" s="36"/>
      <c r="H49" s="247"/>
      <c r="I49" s="59"/>
      <c r="J49" s="245"/>
      <c r="K49" s="59"/>
      <c r="L49" s="322"/>
      <c r="M49" s="324"/>
      <c r="N49" s="238"/>
    </row>
    <row r="50" spans="1:14" ht="12.75" customHeight="1">
      <c r="A50" s="238"/>
      <c r="B50" s="238"/>
      <c r="C50" s="206">
        <v>2016</v>
      </c>
      <c r="D50" s="60"/>
      <c r="E50" s="208">
        <f>J50</f>
        <v>97.3</v>
      </c>
      <c r="F50" s="30"/>
      <c r="G50" s="30"/>
      <c r="H50" s="246"/>
      <c r="I50" s="56"/>
      <c r="J50" s="244">
        <v>97.3</v>
      </c>
      <c r="K50" s="56"/>
      <c r="L50" s="251"/>
      <c r="M50" s="324"/>
      <c r="N50" s="238"/>
    </row>
    <row r="51" spans="1:14" ht="30.75" customHeight="1" thickBot="1">
      <c r="A51" s="239"/>
      <c r="B51" s="238"/>
      <c r="C51" s="207"/>
      <c r="D51" s="58"/>
      <c r="E51" s="209"/>
      <c r="F51" s="36"/>
      <c r="G51" s="36"/>
      <c r="H51" s="247"/>
      <c r="I51" s="59"/>
      <c r="J51" s="245"/>
      <c r="K51" s="59"/>
      <c r="L51" s="252"/>
      <c r="M51" s="324"/>
      <c r="N51" s="239"/>
    </row>
    <row r="52" spans="1:14" ht="32.25" customHeight="1">
      <c r="A52" s="228" t="s">
        <v>10</v>
      </c>
      <c r="B52" s="237" t="s">
        <v>79</v>
      </c>
      <c r="C52" s="206">
        <v>2014</v>
      </c>
      <c r="D52" s="314"/>
      <c r="E52" s="208">
        <f>H52+J52</f>
        <v>2</v>
      </c>
      <c r="F52" s="61"/>
      <c r="G52" s="202"/>
      <c r="H52" s="244">
        <v>2</v>
      </c>
      <c r="I52" s="62"/>
      <c r="J52" s="244">
        <v>0</v>
      </c>
      <c r="K52" s="56"/>
      <c r="L52" s="251"/>
      <c r="M52" s="228" t="s">
        <v>33</v>
      </c>
      <c r="N52" s="237" t="s">
        <v>34</v>
      </c>
    </row>
    <row r="53" spans="1:14" ht="21.75" customHeight="1" thickBot="1">
      <c r="A53" s="229"/>
      <c r="B53" s="238"/>
      <c r="C53" s="315"/>
      <c r="D53" s="316"/>
      <c r="E53" s="319"/>
      <c r="F53" s="63"/>
      <c r="G53" s="203"/>
      <c r="H53" s="245"/>
      <c r="I53" s="64"/>
      <c r="J53" s="245"/>
      <c r="K53" s="59"/>
      <c r="L53" s="252"/>
      <c r="M53" s="230"/>
      <c r="N53" s="238"/>
    </row>
    <row r="54" spans="1:14" ht="46.5" customHeight="1" thickBot="1">
      <c r="A54" s="229"/>
      <c r="B54" s="238"/>
      <c r="C54" s="206">
        <v>2015</v>
      </c>
      <c r="D54" s="314"/>
      <c r="E54" s="208">
        <f>J54+J55+H55</f>
        <v>40</v>
      </c>
      <c r="F54" s="65"/>
      <c r="G54" s="65"/>
      <c r="H54" s="66"/>
      <c r="I54" s="67"/>
      <c r="J54" s="68">
        <v>0</v>
      </c>
      <c r="K54" s="69"/>
      <c r="L54" s="70"/>
      <c r="M54" s="79" t="s">
        <v>57</v>
      </c>
      <c r="N54" s="238"/>
    </row>
    <row r="55" spans="1:14" ht="30.75" customHeight="1" thickBot="1">
      <c r="A55" s="229"/>
      <c r="B55" s="238"/>
      <c r="C55" s="207"/>
      <c r="D55" s="320"/>
      <c r="E55" s="209"/>
      <c r="F55" s="63"/>
      <c r="G55" s="63"/>
      <c r="H55" s="103">
        <v>0</v>
      </c>
      <c r="I55" s="64"/>
      <c r="J55" s="99">
        <v>40</v>
      </c>
      <c r="K55" s="59"/>
      <c r="L55" s="15"/>
      <c r="M55" s="104" t="s">
        <v>33</v>
      </c>
      <c r="N55" s="238"/>
    </row>
    <row r="56" spans="1:14" ht="48.75" customHeight="1" thickBot="1">
      <c r="A56" s="229"/>
      <c r="B56" s="238"/>
      <c r="C56" s="206">
        <v>2016</v>
      </c>
      <c r="D56" s="314"/>
      <c r="E56" s="317">
        <f>J56+H57</f>
        <v>91.31</v>
      </c>
      <c r="F56" s="63"/>
      <c r="G56" s="80"/>
      <c r="H56" s="103"/>
      <c r="I56" s="64"/>
      <c r="J56" s="99">
        <v>67.31</v>
      </c>
      <c r="K56" s="59"/>
      <c r="L56" s="15"/>
      <c r="M56" s="79" t="s">
        <v>57</v>
      </c>
      <c r="N56" s="238"/>
    </row>
    <row r="57" spans="1:14" ht="25.5" customHeight="1" thickBot="1">
      <c r="A57" s="230"/>
      <c r="B57" s="239"/>
      <c r="C57" s="315"/>
      <c r="D57" s="316"/>
      <c r="E57" s="318"/>
      <c r="F57" s="65"/>
      <c r="G57" s="80"/>
      <c r="H57" s="66">
        <v>24</v>
      </c>
      <c r="I57" s="67"/>
      <c r="J57" s="105"/>
      <c r="K57" s="73"/>
      <c r="L57" s="15"/>
      <c r="M57" s="79" t="s">
        <v>33</v>
      </c>
      <c r="N57" s="239"/>
    </row>
    <row r="58" spans="1:14" ht="28.5" customHeight="1" thickBot="1">
      <c r="A58" s="212" t="s">
        <v>55</v>
      </c>
      <c r="B58" s="237" t="s">
        <v>78</v>
      </c>
      <c r="C58" s="108">
        <v>2014</v>
      </c>
      <c r="D58" s="98"/>
      <c r="E58" s="101">
        <f>H58</f>
        <v>0</v>
      </c>
      <c r="F58" s="71"/>
      <c r="G58" s="141"/>
      <c r="H58" s="117">
        <v>0</v>
      </c>
      <c r="I58" s="72"/>
      <c r="J58" s="102"/>
      <c r="K58" s="73"/>
      <c r="L58" s="118"/>
      <c r="M58" s="228" t="s">
        <v>33</v>
      </c>
      <c r="N58" s="228" t="s">
        <v>56</v>
      </c>
    </row>
    <row r="59" spans="1:14" ht="22.5" customHeight="1" thickBot="1">
      <c r="A59" s="216"/>
      <c r="B59" s="238"/>
      <c r="C59" s="119">
        <v>2015</v>
      </c>
      <c r="D59" s="119"/>
      <c r="E59" s="121">
        <f>H59</f>
        <v>24</v>
      </c>
      <c r="F59" s="65"/>
      <c r="G59" s="80"/>
      <c r="H59" s="120">
        <v>24</v>
      </c>
      <c r="I59" s="67"/>
      <c r="J59" s="68"/>
      <c r="K59" s="69"/>
      <c r="L59" s="70"/>
      <c r="M59" s="229"/>
      <c r="N59" s="229"/>
    </row>
    <row r="60" spans="1:14" ht="61.5" customHeight="1" thickBot="1">
      <c r="A60" s="242"/>
      <c r="B60" s="239"/>
      <c r="C60" s="98">
        <v>2016</v>
      </c>
      <c r="D60" s="98"/>
      <c r="E60" s="121">
        <f>H60</f>
        <v>0</v>
      </c>
      <c r="F60" s="71"/>
      <c r="G60" s="141"/>
      <c r="H60" s="116">
        <v>0</v>
      </c>
      <c r="I60" s="72"/>
      <c r="J60" s="68"/>
      <c r="K60" s="73"/>
      <c r="L60" s="19"/>
      <c r="M60" s="230"/>
      <c r="N60" s="230"/>
    </row>
    <row r="61" spans="1:14" ht="25.5" customHeight="1">
      <c r="A61" s="196" t="s">
        <v>42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74"/>
    </row>
    <row r="62" spans="1:14" ht="16.5" thickBot="1">
      <c r="A62" s="253" t="s">
        <v>8</v>
      </c>
      <c r="B62" s="254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254"/>
      <c r="N62" s="255"/>
    </row>
    <row r="63" spans="1:14" ht="18.75" customHeight="1">
      <c r="A63" s="272" t="s">
        <v>43</v>
      </c>
      <c r="B63" s="326" t="s">
        <v>82</v>
      </c>
      <c r="C63" s="196">
        <v>2014</v>
      </c>
      <c r="D63" s="241"/>
      <c r="E63" s="222">
        <f>H63+J63+L63</f>
        <v>2162.8599999999997</v>
      </c>
      <c r="F63" s="223"/>
      <c r="G63" s="331"/>
      <c r="H63" s="329">
        <f>400</f>
        <v>400</v>
      </c>
      <c r="I63" s="10"/>
      <c r="J63" s="250">
        <f>1260+132.55+30.31</f>
        <v>1422.86</v>
      </c>
      <c r="K63" s="231"/>
      <c r="L63" s="312">
        <v>340</v>
      </c>
      <c r="M63" s="228" t="s">
        <v>51</v>
      </c>
      <c r="N63" s="237" t="s">
        <v>45</v>
      </c>
    </row>
    <row r="64" spans="1:14" ht="14.25" customHeight="1">
      <c r="A64" s="273"/>
      <c r="B64" s="327"/>
      <c r="C64" s="210"/>
      <c r="D64" s="211"/>
      <c r="E64" s="224"/>
      <c r="F64" s="225"/>
      <c r="G64" s="332"/>
      <c r="H64" s="330"/>
      <c r="I64" s="48"/>
      <c r="J64" s="218"/>
      <c r="K64" s="219"/>
      <c r="L64" s="313"/>
      <c r="M64" s="229"/>
      <c r="N64" s="238"/>
    </row>
    <row r="65" spans="1:14" ht="6" customHeight="1" thickBot="1">
      <c r="A65" s="273"/>
      <c r="B65" s="327"/>
      <c r="C65" s="210"/>
      <c r="D65" s="211"/>
      <c r="E65" s="226"/>
      <c r="F65" s="227"/>
      <c r="G65" s="333"/>
      <c r="H65" s="330"/>
      <c r="I65" s="24"/>
      <c r="J65" s="218"/>
      <c r="K65" s="219"/>
      <c r="L65" s="313"/>
      <c r="M65" s="229"/>
      <c r="N65" s="238"/>
    </row>
    <row r="66" spans="1:14" ht="31.5" customHeight="1" thickBot="1">
      <c r="A66" s="273"/>
      <c r="B66" s="327"/>
      <c r="C66" s="204">
        <v>2015</v>
      </c>
      <c r="D66" s="205"/>
      <c r="E66" s="214">
        <f>H66+J66+L66</f>
        <v>2324.348</v>
      </c>
      <c r="F66" s="215"/>
      <c r="G66" s="147"/>
      <c r="H66" s="78">
        <v>400</v>
      </c>
      <c r="I66" s="41"/>
      <c r="J66" s="263">
        <f>1237.748+410-40-5.2-18.2</f>
        <v>1584.348</v>
      </c>
      <c r="K66" s="264"/>
      <c r="L66" s="122">
        <v>340</v>
      </c>
      <c r="M66" s="80" t="s">
        <v>51</v>
      </c>
      <c r="N66" s="238"/>
    </row>
    <row r="67" spans="1:14" ht="57" customHeight="1" thickBot="1">
      <c r="A67" s="274"/>
      <c r="B67" s="328"/>
      <c r="C67" s="197">
        <v>2016</v>
      </c>
      <c r="D67" s="283"/>
      <c r="E67" s="240">
        <f>H67+J67+L67</f>
        <v>2000</v>
      </c>
      <c r="F67" s="285"/>
      <c r="G67" s="148"/>
      <c r="H67" s="46">
        <v>400</v>
      </c>
      <c r="I67" s="82"/>
      <c r="J67" s="263">
        <v>1260</v>
      </c>
      <c r="K67" s="264"/>
      <c r="L67" s="123">
        <v>340</v>
      </c>
      <c r="M67" s="80" t="s">
        <v>51</v>
      </c>
      <c r="N67" s="239"/>
    </row>
    <row r="68" spans="1:14" ht="78" customHeight="1" thickBot="1">
      <c r="A68" s="22" t="s">
        <v>60</v>
      </c>
      <c r="B68" s="26" t="s">
        <v>80</v>
      </c>
      <c r="C68" s="189">
        <v>2015</v>
      </c>
      <c r="D68" s="191"/>
      <c r="E68" s="190">
        <v>0</v>
      </c>
      <c r="F68" s="192"/>
      <c r="G68" s="123">
        <v>0</v>
      </c>
      <c r="H68" s="193">
        <v>0</v>
      </c>
      <c r="I68" s="82"/>
      <c r="J68" s="40">
        <v>0</v>
      </c>
      <c r="K68" s="41"/>
      <c r="L68" s="123">
        <v>0</v>
      </c>
      <c r="M68" s="80" t="s">
        <v>51</v>
      </c>
      <c r="N68" s="134"/>
    </row>
    <row r="69" spans="1:14" ht="24" customHeight="1" thickBot="1">
      <c r="A69" s="237" t="s">
        <v>14</v>
      </c>
      <c r="B69" s="237" t="s">
        <v>50</v>
      </c>
      <c r="C69" s="77">
        <v>2014</v>
      </c>
      <c r="D69" s="57"/>
      <c r="E69" s="161">
        <f>H69+J69</f>
        <v>650.5</v>
      </c>
      <c r="F69" s="162"/>
      <c r="G69" s="163"/>
      <c r="H69" s="164">
        <v>408</v>
      </c>
      <c r="I69" s="84"/>
      <c r="J69" s="40">
        <f>100+130+12.5</f>
        <v>242.5</v>
      </c>
      <c r="K69" s="85"/>
      <c r="L69" s="86"/>
      <c r="M69" s="309" t="s">
        <v>52</v>
      </c>
      <c r="N69" s="237" t="s">
        <v>54</v>
      </c>
    </row>
    <row r="70" spans="1:14" ht="22.5" customHeight="1" thickBot="1">
      <c r="A70" s="238"/>
      <c r="B70" s="238"/>
      <c r="C70" s="47">
        <v>2015</v>
      </c>
      <c r="D70" s="48"/>
      <c r="E70" s="83">
        <f>H70+J70</f>
        <v>100</v>
      </c>
      <c r="F70" s="32"/>
      <c r="G70" s="52"/>
      <c r="H70" s="23">
        <v>0</v>
      </c>
      <c r="I70" s="87"/>
      <c r="J70" s="125">
        <v>100</v>
      </c>
      <c r="K70" s="88"/>
      <c r="L70" s="89"/>
      <c r="M70" s="310"/>
      <c r="N70" s="238"/>
    </row>
    <row r="71" spans="1:14" ht="36.75" customHeight="1" thickBot="1">
      <c r="A71" s="239"/>
      <c r="B71" s="239"/>
      <c r="C71" s="77">
        <v>2016</v>
      </c>
      <c r="D71" s="57"/>
      <c r="E71" s="83">
        <f>H71+J71</f>
        <v>100</v>
      </c>
      <c r="F71" s="70"/>
      <c r="G71" s="146"/>
      <c r="H71" s="40">
        <v>0</v>
      </c>
      <c r="I71" s="84"/>
      <c r="J71" s="40">
        <v>100</v>
      </c>
      <c r="K71" s="85"/>
      <c r="L71" s="86"/>
      <c r="M71" s="311"/>
      <c r="N71" s="239"/>
    </row>
    <row r="72" spans="1:14" ht="16.5" customHeight="1" thickBot="1">
      <c r="A72" s="237" t="s">
        <v>44</v>
      </c>
      <c r="B72" s="237" t="s">
        <v>59</v>
      </c>
      <c r="C72" s="126">
        <v>2014</v>
      </c>
      <c r="D72" s="43"/>
      <c r="E72" s="185">
        <f>J72</f>
        <v>3277.8079000000002</v>
      </c>
      <c r="F72" s="132"/>
      <c r="G72" s="149"/>
      <c r="H72" s="78">
        <v>0</v>
      </c>
      <c r="I72" s="231"/>
      <c r="J72" s="182">
        <f>J76+J77+J78+J79+J80</f>
        <v>3277.8079000000002</v>
      </c>
      <c r="K72" s="85"/>
      <c r="L72" s="86"/>
      <c r="M72" s="6" t="s">
        <v>31</v>
      </c>
      <c r="N72" s="237" t="s">
        <v>11</v>
      </c>
    </row>
    <row r="73" spans="1:14" ht="18" customHeight="1" thickBot="1">
      <c r="A73" s="238"/>
      <c r="B73" s="238"/>
      <c r="C73" s="196">
        <v>2015</v>
      </c>
      <c r="D73" s="27"/>
      <c r="E73" s="198">
        <f>J73+J74</f>
        <v>670.6</v>
      </c>
      <c r="F73" s="133"/>
      <c r="G73" s="150"/>
      <c r="H73" s="78">
        <v>0</v>
      </c>
      <c r="I73" s="219"/>
      <c r="J73" s="194">
        <f>442.701-81.06958+80</f>
        <v>441.63142000000005</v>
      </c>
      <c r="K73" s="88"/>
      <c r="L73" s="86"/>
      <c r="M73" s="138" t="s">
        <v>31</v>
      </c>
      <c r="N73" s="238"/>
    </row>
    <row r="74" spans="1:14" ht="18" customHeight="1" thickBot="1">
      <c r="A74" s="238"/>
      <c r="B74" s="238"/>
      <c r="C74" s="197"/>
      <c r="D74" s="27"/>
      <c r="E74" s="199"/>
      <c r="F74" s="133"/>
      <c r="G74" s="150"/>
      <c r="H74" s="78">
        <v>0</v>
      </c>
      <c r="I74" s="219"/>
      <c r="J74" s="195">
        <f>47.899+100+81.06958</f>
        <v>228.96858</v>
      </c>
      <c r="K74" s="88"/>
      <c r="L74" s="86"/>
      <c r="M74" s="80" t="s">
        <v>51</v>
      </c>
      <c r="N74" s="238"/>
    </row>
    <row r="75" spans="1:14" ht="51.75" customHeight="1" thickBot="1">
      <c r="A75" s="239"/>
      <c r="B75" s="239"/>
      <c r="C75" s="77">
        <v>2016</v>
      </c>
      <c r="D75" s="43"/>
      <c r="E75" s="83">
        <f>H75+J75</f>
        <v>0</v>
      </c>
      <c r="F75" s="132"/>
      <c r="G75" s="149"/>
      <c r="H75" s="78">
        <v>0</v>
      </c>
      <c r="I75" s="232"/>
      <c r="J75" s="40">
        <v>0</v>
      </c>
      <c r="K75" s="85"/>
      <c r="L75" s="86"/>
      <c r="M75" s="138" t="s">
        <v>31</v>
      </c>
      <c r="N75" s="239"/>
    </row>
    <row r="76" spans="1:14" ht="22.5" customHeight="1" thickBot="1">
      <c r="A76" s="137" t="s">
        <v>60</v>
      </c>
      <c r="B76" s="137" t="s">
        <v>63</v>
      </c>
      <c r="C76" s="196">
        <v>2014</v>
      </c>
      <c r="D76" s="39"/>
      <c r="E76" s="153">
        <f aca="true" t="shared" si="0" ref="E76:E83">J76</f>
        <v>407.5</v>
      </c>
      <c r="F76" s="135"/>
      <c r="G76" s="151"/>
      <c r="H76" s="38"/>
      <c r="I76" s="24"/>
      <c r="J76" s="38">
        <f>500-92.5</f>
        <v>407.5</v>
      </c>
      <c r="K76" s="91"/>
      <c r="L76" s="136"/>
      <c r="M76" s="138" t="s">
        <v>31</v>
      </c>
      <c r="N76" s="137"/>
    </row>
    <row r="77" spans="1:14" ht="21.75" customHeight="1" thickBot="1">
      <c r="A77" s="137" t="s">
        <v>61</v>
      </c>
      <c r="B77" s="137" t="s">
        <v>62</v>
      </c>
      <c r="C77" s="210"/>
      <c r="D77" s="39"/>
      <c r="E77" s="184">
        <f t="shared" si="0"/>
        <v>2049.95816</v>
      </c>
      <c r="F77" s="135"/>
      <c r="G77" s="151"/>
      <c r="H77" s="38"/>
      <c r="I77" s="24"/>
      <c r="J77" s="183">
        <f>2500-350.6511-99.39074</f>
        <v>2049.95816</v>
      </c>
      <c r="K77" s="91"/>
      <c r="L77" s="136"/>
      <c r="M77" s="138" t="s">
        <v>31</v>
      </c>
      <c r="N77" s="137"/>
    </row>
    <row r="78" spans="1:14" ht="21.75" customHeight="1" thickBot="1">
      <c r="A78" s="137" t="s">
        <v>64</v>
      </c>
      <c r="B78" s="154" t="s">
        <v>65</v>
      </c>
      <c r="C78" s="210"/>
      <c r="D78" s="39"/>
      <c r="E78" s="140">
        <f t="shared" si="0"/>
        <v>620.959</v>
      </c>
      <c r="F78" s="135"/>
      <c r="G78" s="151"/>
      <c r="H78" s="38"/>
      <c r="I78" s="24"/>
      <c r="J78" s="139">
        <v>620.959</v>
      </c>
      <c r="K78" s="91"/>
      <c r="L78" s="136"/>
      <c r="M78" s="138" t="s">
        <v>31</v>
      </c>
      <c r="N78" s="134"/>
    </row>
    <row r="79" spans="1:14" ht="34.5" customHeight="1" thickBot="1">
      <c r="A79" s="137" t="s">
        <v>71</v>
      </c>
      <c r="B79" s="137" t="s">
        <v>72</v>
      </c>
      <c r="C79" s="210"/>
      <c r="D79" s="39"/>
      <c r="E79" s="184">
        <f t="shared" si="0"/>
        <v>98.51353</v>
      </c>
      <c r="F79" s="135"/>
      <c r="G79" s="151"/>
      <c r="H79" s="38"/>
      <c r="I79" s="24"/>
      <c r="J79" s="183">
        <v>98.51353</v>
      </c>
      <c r="K79" s="91"/>
      <c r="L79" s="136"/>
      <c r="M79" s="138" t="s">
        <v>31</v>
      </c>
      <c r="N79" s="137"/>
    </row>
    <row r="80" spans="1:14" ht="34.5" customHeight="1" thickBot="1">
      <c r="A80" s="134" t="s">
        <v>75</v>
      </c>
      <c r="B80" s="154" t="s">
        <v>76</v>
      </c>
      <c r="C80" s="197"/>
      <c r="D80" s="39"/>
      <c r="E80" s="184">
        <f>J80</f>
        <v>100.87721</v>
      </c>
      <c r="F80" s="135"/>
      <c r="G80" s="151"/>
      <c r="H80" s="38"/>
      <c r="I80" s="24"/>
      <c r="J80" s="183">
        <v>100.87721</v>
      </c>
      <c r="K80" s="91"/>
      <c r="L80" s="136"/>
      <c r="M80" s="155" t="s">
        <v>51</v>
      </c>
      <c r="N80" s="134"/>
    </row>
    <row r="81" spans="1:14" ht="18.75" customHeight="1" thickBot="1">
      <c r="A81" s="272" t="s">
        <v>46</v>
      </c>
      <c r="B81" s="272" t="s">
        <v>70</v>
      </c>
      <c r="C81" s="196">
        <v>2014</v>
      </c>
      <c r="D81" s="241"/>
      <c r="E81" s="222">
        <f t="shared" si="0"/>
        <v>90</v>
      </c>
      <c r="F81" s="241"/>
      <c r="G81" s="126"/>
      <c r="H81" s="90"/>
      <c r="I81" s="76"/>
      <c r="J81" s="45">
        <f>5+80+5</f>
        <v>90</v>
      </c>
      <c r="K81" s="91"/>
      <c r="L81" s="228"/>
      <c r="M81" s="228" t="s">
        <v>52</v>
      </c>
      <c r="N81" s="237" t="s">
        <v>12</v>
      </c>
    </row>
    <row r="82" spans="1:14" ht="18.75" customHeight="1" thickBot="1">
      <c r="A82" s="273"/>
      <c r="B82" s="273"/>
      <c r="C82" s="204">
        <v>2015</v>
      </c>
      <c r="D82" s="260"/>
      <c r="E82" s="214">
        <f t="shared" si="0"/>
        <v>90</v>
      </c>
      <c r="F82" s="260"/>
      <c r="G82" s="131"/>
      <c r="H82" s="92"/>
      <c r="I82" s="93"/>
      <c r="J82" s="261">
        <v>90</v>
      </c>
      <c r="K82" s="262"/>
      <c r="L82" s="229"/>
      <c r="M82" s="229"/>
      <c r="N82" s="238"/>
    </row>
    <row r="83" spans="1:14" ht="19.5" customHeight="1" thickBot="1">
      <c r="A83" s="273"/>
      <c r="B83" s="273"/>
      <c r="C83" s="204">
        <v>2016</v>
      </c>
      <c r="D83" s="260"/>
      <c r="E83" s="214">
        <f t="shared" si="0"/>
        <v>5</v>
      </c>
      <c r="F83" s="260"/>
      <c r="G83" s="131"/>
      <c r="H83" s="92"/>
      <c r="I83" s="85"/>
      <c r="J83" s="263">
        <v>5</v>
      </c>
      <c r="K83" s="264"/>
      <c r="L83" s="229"/>
      <c r="M83" s="229"/>
      <c r="N83" s="238"/>
    </row>
    <row r="84" spans="1:14" ht="39.75" customHeight="1" thickBot="1">
      <c r="A84" s="273"/>
      <c r="B84" s="273"/>
      <c r="C84" s="210"/>
      <c r="D84" s="211"/>
      <c r="E84" s="224"/>
      <c r="F84" s="211"/>
      <c r="G84" s="142"/>
      <c r="H84" s="49"/>
      <c r="I84" s="24"/>
      <c r="J84" s="23"/>
      <c r="K84" s="88"/>
      <c r="L84" s="229"/>
      <c r="M84" s="230"/>
      <c r="N84" s="238"/>
    </row>
    <row r="85" spans="1:14" ht="12.75" customHeight="1">
      <c r="A85" s="265" t="s">
        <v>47</v>
      </c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7"/>
    </row>
    <row r="86" spans="1:14" ht="19.5" customHeight="1" thickBot="1">
      <c r="A86" s="253" t="s">
        <v>13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</row>
    <row r="87" spans="1:14" ht="17.25" customHeight="1">
      <c r="A87" s="272" t="s">
        <v>48</v>
      </c>
      <c r="B87" s="272" t="s">
        <v>15</v>
      </c>
      <c r="C87" s="196"/>
      <c r="D87" s="241"/>
      <c r="E87" s="196"/>
      <c r="F87" s="241"/>
      <c r="G87" s="126"/>
      <c r="H87" s="212"/>
      <c r="I87" s="75"/>
      <c r="J87" s="42"/>
      <c r="K87" s="39"/>
      <c r="L87" s="228"/>
      <c r="M87" s="228" t="s">
        <v>52</v>
      </c>
      <c r="N87" s="237" t="s">
        <v>16</v>
      </c>
    </row>
    <row r="88" spans="1:14" ht="16.5" customHeight="1">
      <c r="A88" s="273"/>
      <c r="B88" s="273"/>
      <c r="C88" s="210"/>
      <c r="D88" s="211"/>
      <c r="E88" s="216"/>
      <c r="F88" s="217"/>
      <c r="G88" s="21"/>
      <c r="H88" s="216"/>
      <c r="I88" s="20"/>
      <c r="J88" s="26"/>
      <c r="K88" s="27"/>
      <c r="L88" s="229"/>
      <c r="M88" s="229"/>
      <c r="N88" s="238"/>
    </row>
    <row r="89" spans="1:14" ht="18" customHeight="1">
      <c r="A89" s="273"/>
      <c r="B89" s="273"/>
      <c r="C89" s="210">
        <v>2014</v>
      </c>
      <c r="D89" s="211"/>
      <c r="E89" s="224">
        <f>J89</f>
        <v>0</v>
      </c>
      <c r="F89" s="211"/>
      <c r="G89" s="51"/>
      <c r="H89" s="216"/>
      <c r="I89" s="24"/>
      <c r="J89" s="218">
        <v>0</v>
      </c>
      <c r="K89" s="219"/>
      <c r="L89" s="229"/>
      <c r="M89" s="229"/>
      <c r="N89" s="238"/>
    </row>
    <row r="90" spans="1:14" ht="14.25" customHeight="1">
      <c r="A90" s="273"/>
      <c r="B90" s="273"/>
      <c r="C90" s="210">
        <v>2015</v>
      </c>
      <c r="D90" s="211"/>
      <c r="E90" s="224">
        <f>J90</f>
        <v>0</v>
      </c>
      <c r="F90" s="211"/>
      <c r="G90" s="51"/>
      <c r="H90" s="216"/>
      <c r="I90" s="24"/>
      <c r="J90" s="218">
        <v>0</v>
      </c>
      <c r="K90" s="219"/>
      <c r="L90" s="229"/>
      <c r="M90" s="229"/>
      <c r="N90" s="238"/>
    </row>
    <row r="91" spans="1:14" ht="12.75" customHeight="1">
      <c r="A91" s="273"/>
      <c r="B91" s="273"/>
      <c r="C91" s="210">
        <v>2016</v>
      </c>
      <c r="D91" s="211"/>
      <c r="E91" s="224">
        <f>J91</f>
        <v>0</v>
      </c>
      <c r="F91" s="211"/>
      <c r="G91" s="51"/>
      <c r="H91" s="216"/>
      <c r="I91" s="24"/>
      <c r="J91" s="218">
        <v>0</v>
      </c>
      <c r="K91" s="219"/>
      <c r="L91" s="229"/>
      <c r="M91" s="229"/>
      <c r="N91" s="238"/>
    </row>
    <row r="92" spans="1:14" ht="15.75" customHeight="1">
      <c r="A92" s="273"/>
      <c r="B92" s="273"/>
      <c r="C92" s="210"/>
      <c r="D92" s="211"/>
      <c r="E92" s="224"/>
      <c r="F92" s="211"/>
      <c r="G92" s="51"/>
      <c r="H92" s="216"/>
      <c r="I92" s="24"/>
      <c r="J92" s="218"/>
      <c r="K92" s="219"/>
      <c r="L92" s="229"/>
      <c r="M92" s="229"/>
      <c r="N92" s="238"/>
    </row>
    <row r="93" spans="1:14" ht="18.75" customHeight="1" thickBot="1">
      <c r="A93" s="274"/>
      <c r="B93" s="274"/>
      <c r="C93" s="281"/>
      <c r="D93" s="282"/>
      <c r="E93" s="197"/>
      <c r="F93" s="236"/>
      <c r="G93" s="142"/>
      <c r="H93" s="242"/>
      <c r="I93" s="12"/>
      <c r="J93" s="44"/>
      <c r="K93" s="94"/>
      <c r="L93" s="230"/>
      <c r="M93" s="230"/>
      <c r="N93" s="239"/>
    </row>
    <row r="94" spans="1:14" ht="16.5" customHeight="1">
      <c r="A94" s="272" t="s">
        <v>49</v>
      </c>
      <c r="B94" s="272" t="s">
        <v>32</v>
      </c>
      <c r="C94" s="196"/>
      <c r="D94" s="241"/>
      <c r="E94" s="196"/>
      <c r="F94" s="241"/>
      <c r="G94" s="126"/>
      <c r="H94" s="212"/>
      <c r="I94" s="75"/>
      <c r="J94" s="42"/>
      <c r="K94" s="39"/>
      <c r="L94" s="228"/>
      <c r="M94" s="228" t="s">
        <v>52</v>
      </c>
      <c r="N94" s="237" t="s">
        <v>17</v>
      </c>
    </row>
    <row r="95" spans="1:14" ht="16.5" customHeight="1">
      <c r="A95" s="273"/>
      <c r="B95" s="273"/>
      <c r="C95" s="210"/>
      <c r="D95" s="211"/>
      <c r="E95" s="210"/>
      <c r="F95" s="211"/>
      <c r="G95" s="51"/>
      <c r="H95" s="216"/>
      <c r="I95" s="20"/>
      <c r="J95" s="26"/>
      <c r="K95" s="27"/>
      <c r="L95" s="229"/>
      <c r="M95" s="229"/>
      <c r="N95" s="238"/>
    </row>
    <row r="96" spans="1:14" ht="15" customHeight="1">
      <c r="A96" s="273"/>
      <c r="B96" s="273"/>
      <c r="C96" s="210">
        <v>2014</v>
      </c>
      <c r="D96" s="211"/>
      <c r="E96" s="224">
        <f>J96</f>
        <v>6</v>
      </c>
      <c r="F96" s="211"/>
      <c r="G96" s="51"/>
      <c r="H96" s="216"/>
      <c r="I96" s="24"/>
      <c r="J96" s="218">
        <v>6</v>
      </c>
      <c r="K96" s="219"/>
      <c r="L96" s="229"/>
      <c r="M96" s="229"/>
      <c r="N96" s="238"/>
    </row>
    <row r="97" spans="1:14" ht="15" customHeight="1">
      <c r="A97" s="273"/>
      <c r="B97" s="273"/>
      <c r="C97" s="210">
        <v>2015</v>
      </c>
      <c r="D97" s="211"/>
      <c r="E97" s="224">
        <f>J97</f>
        <v>6</v>
      </c>
      <c r="F97" s="211"/>
      <c r="G97" s="51"/>
      <c r="H97" s="216"/>
      <c r="I97" s="24"/>
      <c r="J97" s="218">
        <v>6</v>
      </c>
      <c r="K97" s="219"/>
      <c r="L97" s="229"/>
      <c r="M97" s="229"/>
      <c r="N97" s="238"/>
    </row>
    <row r="98" spans="1:14" ht="32.25" customHeight="1" thickBot="1">
      <c r="A98" s="273"/>
      <c r="B98" s="273"/>
      <c r="C98" s="210">
        <v>2016</v>
      </c>
      <c r="D98" s="211"/>
      <c r="E98" s="224">
        <f>J98</f>
        <v>6</v>
      </c>
      <c r="F98" s="211"/>
      <c r="G98" s="51"/>
      <c r="H98" s="216"/>
      <c r="I98" s="24"/>
      <c r="J98" s="218">
        <v>6</v>
      </c>
      <c r="K98" s="219"/>
      <c r="L98" s="229"/>
      <c r="M98" s="229"/>
      <c r="N98" s="238"/>
    </row>
    <row r="99" spans="1:14" ht="21.75" customHeight="1">
      <c r="A99" s="272"/>
      <c r="B99" s="75" t="s">
        <v>18</v>
      </c>
      <c r="C99" s="196"/>
      <c r="D99" s="241"/>
      <c r="E99" s="275">
        <f>H99+J99+L99</f>
        <v>14099.207900000001</v>
      </c>
      <c r="F99" s="276"/>
      <c r="G99" s="152"/>
      <c r="H99" s="96">
        <f>H101+H102+H103</f>
        <v>2743</v>
      </c>
      <c r="I99" s="76"/>
      <c r="J99" s="275">
        <f>J101+J102+J103</f>
        <v>9961.207900000001</v>
      </c>
      <c r="K99" s="276"/>
      <c r="L99" s="96">
        <f>L10+L12+L13+L14+L15+L17+L18+L19+L20+L22+L21+L23+L24+L25+L63+L26+L66+L67</f>
        <v>1395</v>
      </c>
      <c r="M99" s="228"/>
      <c r="N99" s="228"/>
    </row>
    <row r="100" spans="1:14" ht="16.5" customHeight="1">
      <c r="A100" s="273"/>
      <c r="B100" s="48" t="s">
        <v>19</v>
      </c>
      <c r="C100" s="210"/>
      <c r="D100" s="211"/>
      <c r="E100" s="210"/>
      <c r="F100" s="211"/>
      <c r="G100" s="51"/>
      <c r="H100" s="21"/>
      <c r="I100" s="48"/>
      <c r="J100" s="210"/>
      <c r="K100" s="211"/>
      <c r="L100" s="51"/>
      <c r="M100" s="229"/>
      <c r="N100" s="229"/>
    </row>
    <row r="101" spans="1:14" ht="17.25" customHeight="1">
      <c r="A101" s="273"/>
      <c r="B101" s="48">
        <v>2014</v>
      </c>
      <c r="C101" s="210"/>
      <c r="D101" s="211"/>
      <c r="E101" s="277">
        <f>H101+J101+L101</f>
        <v>7010.7879</v>
      </c>
      <c r="F101" s="278"/>
      <c r="G101" s="165"/>
      <c r="H101" s="166">
        <f>H30+H10+H52+H58+H63+H69</f>
        <v>1233</v>
      </c>
      <c r="I101" s="48"/>
      <c r="J101" s="270">
        <f>J10+J27+J30+J31+J32+J40+J46+J52+J58+J63+J69+J72+J81+J89+J96</f>
        <v>5312.7879</v>
      </c>
      <c r="K101" s="271"/>
      <c r="L101" s="97">
        <f>L10+L12+L13+L14+L63+L15</f>
        <v>465</v>
      </c>
      <c r="M101" s="229"/>
      <c r="N101" s="229"/>
    </row>
    <row r="102" spans="1:14" ht="16.5" customHeight="1">
      <c r="A102" s="273"/>
      <c r="B102" s="48">
        <v>2015</v>
      </c>
      <c r="C102" s="210"/>
      <c r="D102" s="211"/>
      <c r="E102" s="279">
        <f>H102+J102+L102</f>
        <v>4122.81</v>
      </c>
      <c r="F102" s="280"/>
      <c r="G102" s="51"/>
      <c r="H102" s="97">
        <f>H17+H18+H19+H55+H59+H66+H70+H73</f>
        <v>755</v>
      </c>
      <c r="I102" s="48"/>
      <c r="J102" s="268">
        <f>J17+J28+E33+J41+J48+J55+J66+J70+J73+J74+J82+J90+J97</f>
        <v>2902.8100000000004</v>
      </c>
      <c r="K102" s="269"/>
      <c r="L102" s="97">
        <f>L17+L18+L19+L20+L66+L21</f>
        <v>465</v>
      </c>
      <c r="M102" s="229"/>
      <c r="N102" s="229"/>
    </row>
    <row r="103" spans="1:14" ht="18.75" customHeight="1" thickBot="1">
      <c r="A103" s="274"/>
      <c r="B103" s="81">
        <v>2016</v>
      </c>
      <c r="C103" s="197"/>
      <c r="D103" s="236"/>
      <c r="E103" s="226">
        <f>H103+J103+L103</f>
        <v>2965.61</v>
      </c>
      <c r="F103" s="236"/>
      <c r="G103" s="142"/>
      <c r="H103" s="124">
        <f>H22+H23+H24+H57+H60+H67</f>
        <v>755</v>
      </c>
      <c r="I103" s="81"/>
      <c r="J103" s="226">
        <f>J22+J29+J36+J37+J38+J50+J56+J67+J71+J75+J83+J98</f>
        <v>1745.6100000000001</v>
      </c>
      <c r="K103" s="236"/>
      <c r="L103" s="124">
        <f>L22+L23+L24+L25+L67+L26</f>
        <v>465</v>
      </c>
      <c r="M103" s="230"/>
      <c r="N103" s="230"/>
    </row>
    <row r="105" spans="2:12" ht="15">
      <c r="B105" s="8"/>
      <c r="C105" s="8"/>
      <c r="D105" s="8"/>
      <c r="E105" s="107"/>
      <c r="F105" s="8"/>
      <c r="G105" s="8"/>
      <c r="H105" s="107"/>
      <c r="I105" s="8"/>
      <c r="J105" s="107"/>
      <c r="K105" s="8"/>
      <c r="L105" s="8"/>
    </row>
    <row r="106" spans="2:13" ht="23.25">
      <c r="B106" s="168"/>
      <c r="C106" s="169"/>
      <c r="D106" s="169"/>
      <c r="E106" s="170"/>
      <c r="F106" s="171"/>
      <c r="G106" s="172"/>
      <c r="H106" s="173"/>
      <c r="I106" s="172"/>
      <c r="J106" s="187"/>
      <c r="K106" s="172"/>
      <c r="L106" s="172"/>
      <c r="M106" s="173"/>
    </row>
    <row r="107" spans="2:13" ht="23.25">
      <c r="B107" s="168"/>
      <c r="C107" s="169"/>
      <c r="D107" s="169"/>
      <c r="E107" s="174"/>
      <c r="F107" s="175"/>
      <c r="G107" s="168"/>
      <c r="H107" s="176"/>
      <c r="I107" s="168"/>
      <c r="J107" s="188"/>
      <c r="K107" s="168"/>
      <c r="L107" s="168"/>
      <c r="M107" s="173"/>
    </row>
    <row r="108" spans="2:13" ht="15.75" customHeight="1">
      <c r="B108" s="177"/>
      <c r="C108" s="178"/>
      <c r="D108" s="178"/>
      <c r="E108" s="174"/>
      <c r="F108" s="175"/>
      <c r="G108" s="173"/>
      <c r="H108" s="173"/>
      <c r="I108" s="173"/>
      <c r="J108" s="187"/>
      <c r="K108" s="173"/>
      <c r="L108" s="173"/>
      <c r="M108" s="173"/>
    </row>
    <row r="109" spans="1:13" ht="20.25">
      <c r="A109" s="5"/>
      <c r="B109" s="168"/>
      <c r="C109" s="169"/>
      <c r="D109" s="169"/>
      <c r="E109" s="168"/>
      <c r="F109" s="179"/>
      <c r="G109" s="168"/>
      <c r="H109" s="180"/>
      <c r="I109" s="168"/>
      <c r="J109" s="176"/>
      <c r="K109" s="168"/>
      <c r="L109" s="168"/>
      <c r="M109" s="173"/>
    </row>
    <row r="110" spans="1:13" ht="13.5" customHeight="1">
      <c r="A110" s="5"/>
      <c r="B110" s="177"/>
      <c r="C110" s="178"/>
      <c r="D110" s="178"/>
      <c r="E110" s="177"/>
      <c r="F110" s="175"/>
      <c r="G110" s="173"/>
      <c r="H110" s="173"/>
      <c r="I110" s="173"/>
      <c r="J110" s="173"/>
      <c r="K110" s="173"/>
      <c r="L110" s="173"/>
      <c r="M110" s="173"/>
    </row>
    <row r="111" spans="1:13" ht="23.25">
      <c r="A111" s="5"/>
      <c r="B111" s="168"/>
      <c r="C111" s="169"/>
      <c r="D111" s="169"/>
      <c r="E111" s="177"/>
      <c r="F111" s="175"/>
      <c r="G111" s="168"/>
      <c r="H111" s="173"/>
      <c r="I111" s="168"/>
      <c r="J111" s="186"/>
      <c r="K111" s="168"/>
      <c r="L111" s="168"/>
      <c r="M111" s="173"/>
    </row>
    <row r="112" spans="1:13" ht="23.25">
      <c r="A112" s="5"/>
      <c r="B112" s="168"/>
      <c r="C112" s="169"/>
      <c r="D112" s="169"/>
      <c r="E112" s="177"/>
      <c r="F112" s="175"/>
      <c r="G112" s="168"/>
      <c r="H112" s="173"/>
      <c r="I112" s="168"/>
      <c r="J112" s="168"/>
      <c r="K112" s="168"/>
      <c r="L112" s="168"/>
      <c r="M112" s="173"/>
    </row>
    <row r="113" spans="1:13" ht="13.5" customHeight="1">
      <c r="A113" s="5"/>
      <c r="B113" s="168"/>
      <c r="C113" s="169"/>
      <c r="D113" s="169"/>
      <c r="E113" s="177"/>
      <c r="F113" s="175"/>
      <c r="G113" s="168"/>
      <c r="H113" s="173"/>
      <c r="I113" s="168"/>
      <c r="J113" s="168"/>
      <c r="K113" s="168"/>
      <c r="L113" s="168"/>
      <c r="M113" s="173"/>
    </row>
    <row r="114" spans="1:13" ht="23.25">
      <c r="A114" s="5"/>
      <c r="B114" s="168"/>
      <c r="C114" s="169"/>
      <c r="D114" s="169"/>
      <c r="E114" s="177"/>
      <c r="F114" s="175"/>
      <c r="G114" s="168"/>
      <c r="H114" s="173"/>
      <c r="I114" s="168"/>
      <c r="J114" s="168"/>
      <c r="K114" s="168"/>
      <c r="L114" s="168"/>
      <c r="M114" s="173"/>
    </row>
    <row r="115" spans="1:13" ht="11.25" customHeight="1">
      <c r="A115" s="5"/>
      <c r="B115" s="168"/>
      <c r="C115" s="169"/>
      <c r="D115" s="169"/>
      <c r="E115" s="177"/>
      <c r="F115" s="175"/>
      <c r="G115" s="168"/>
      <c r="H115" s="173"/>
      <c r="I115" s="168"/>
      <c r="J115" s="168"/>
      <c r="K115" s="168"/>
      <c r="L115" s="168"/>
      <c r="M115" s="173"/>
    </row>
    <row r="116" spans="1:13" ht="23.25">
      <c r="A116" s="5"/>
      <c r="B116" s="168"/>
      <c r="C116" s="181"/>
      <c r="D116" s="169"/>
      <c r="E116" s="177"/>
      <c r="F116" s="175"/>
      <c r="G116" s="168"/>
      <c r="H116" s="173"/>
      <c r="I116" s="168"/>
      <c r="J116" s="168"/>
      <c r="K116" s="168"/>
      <c r="L116" s="168"/>
      <c r="M116" s="173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ht="12.75">
      <c r="B121" s="5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4"/>
    </row>
    <row r="131" spans="2:8" ht="12.75">
      <c r="B131" s="4"/>
      <c r="C131" s="5"/>
      <c r="D131" s="5"/>
      <c r="E131" s="5"/>
      <c r="F131" s="5"/>
      <c r="G131" s="5"/>
      <c r="H131" s="4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  <row r="136" spans="2:8" ht="12.75">
      <c r="B136" s="4"/>
      <c r="C136" s="5"/>
      <c r="D136" s="5"/>
      <c r="E136" s="5"/>
      <c r="F136" s="5"/>
      <c r="G136" s="5"/>
      <c r="H136" s="5"/>
    </row>
    <row r="137" spans="2:8" ht="12.75">
      <c r="B137" s="4"/>
      <c r="C137" s="5"/>
      <c r="D137" s="5"/>
      <c r="E137" s="5"/>
      <c r="F137" s="5"/>
      <c r="G137" s="5"/>
      <c r="H137" s="5"/>
    </row>
  </sheetData>
  <sheetProtection/>
  <mergeCells count="210">
    <mergeCell ref="C76:C80"/>
    <mergeCell ref="A58:A60"/>
    <mergeCell ref="B58:B60"/>
    <mergeCell ref="M58:M60"/>
    <mergeCell ref="A62:N62"/>
    <mergeCell ref="B63:B67"/>
    <mergeCell ref="C63:D65"/>
    <mergeCell ref="H63:H65"/>
    <mergeCell ref="N58:N60"/>
    <mergeCell ref="G63:G65"/>
    <mergeCell ref="L48:L49"/>
    <mergeCell ref="N52:N57"/>
    <mergeCell ref="H48:H49"/>
    <mergeCell ref="M46:M51"/>
    <mergeCell ref="L50:L51"/>
    <mergeCell ref="L46:L47"/>
    <mergeCell ref="M52:M53"/>
    <mergeCell ref="J48:J49"/>
    <mergeCell ref="H50:H51"/>
    <mergeCell ref="H52:H53"/>
    <mergeCell ref="J63:K65"/>
    <mergeCell ref="A52:A57"/>
    <mergeCell ref="C56:D57"/>
    <mergeCell ref="E56:E57"/>
    <mergeCell ref="C52:D53"/>
    <mergeCell ref="E52:E53"/>
    <mergeCell ref="E54:E55"/>
    <mergeCell ref="C54:D55"/>
    <mergeCell ref="B52:B57"/>
    <mergeCell ref="A27:A29"/>
    <mergeCell ref="A30:A38"/>
    <mergeCell ref="N72:N75"/>
    <mergeCell ref="J67:K67"/>
    <mergeCell ref="N69:N71"/>
    <mergeCell ref="N63:N67"/>
    <mergeCell ref="J66:K66"/>
    <mergeCell ref="M69:M71"/>
    <mergeCell ref="L63:L65"/>
    <mergeCell ref="M63:M65"/>
    <mergeCell ref="D6:E6"/>
    <mergeCell ref="A8:N8"/>
    <mergeCell ref="I6:J6"/>
    <mergeCell ref="K6:L6"/>
    <mergeCell ref="G4:G5"/>
    <mergeCell ref="H4:L4"/>
    <mergeCell ref="J15:K15"/>
    <mergeCell ref="J10:K11"/>
    <mergeCell ref="J12:K12"/>
    <mergeCell ref="J13:K13"/>
    <mergeCell ref="N30:N38"/>
    <mergeCell ref="I5:J5"/>
    <mergeCell ref="E10:F16"/>
    <mergeCell ref="H10:H11"/>
    <mergeCell ref="C48:C49"/>
    <mergeCell ref="N46:N51"/>
    <mergeCell ref="B3:B5"/>
    <mergeCell ref="C3:C5"/>
    <mergeCell ref="D3:E5"/>
    <mergeCell ref="H17:H18"/>
    <mergeCell ref="G3:L3"/>
    <mergeCell ref="J17:K18"/>
    <mergeCell ref="C46:C47"/>
    <mergeCell ref="B46:B51"/>
    <mergeCell ref="E67:F67"/>
    <mergeCell ref="A69:A71"/>
    <mergeCell ref="B69:B71"/>
    <mergeCell ref="A7:N7"/>
    <mergeCell ref="M10:M11"/>
    <mergeCell ref="L10:L11"/>
    <mergeCell ref="N10:N26"/>
    <mergeCell ref="C10:D16"/>
    <mergeCell ref="C90:D90"/>
    <mergeCell ref="C91:D91"/>
    <mergeCell ref="C92:D92"/>
    <mergeCell ref="C93:D93"/>
    <mergeCell ref="B72:B75"/>
    <mergeCell ref="A46:A51"/>
    <mergeCell ref="A72:A75"/>
    <mergeCell ref="C67:D67"/>
    <mergeCell ref="A61:M61"/>
    <mergeCell ref="A63:A67"/>
    <mergeCell ref="J91:K91"/>
    <mergeCell ref="J92:K92"/>
    <mergeCell ref="E90:F90"/>
    <mergeCell ref="E91:F91"/>
    <mergeCell ref="J90:K90"/>
    <mergeCell ref="H87:H93"/>
    <mergeCell ref="J89:K89"/>
    <mergeCell ref="E92:F92"/>
    <mergeCell ref="E87:F87"/>
    <mergeCell ref="E88:F88"/>
    <mergeCell ref="C98:D98"/>
    <mergeCell ref="A87:A93"/>
    <mergeCell ref="C81:D81"/>
    <mergeCell ref="C82:D82"/>
    <mergeCell ref="C83:D83"/>
    <mergeCell ref="C84:D84"/>
    <mergeCell ref="B87:B93"/>
    <mergeCell ref="C87:D87"/>
    <mergeCell ref="C88:D88"/>
    <mergeCell ref="C89:D89"/>
    <mergeCell ref="E95:F95"/>
    <mergeCell ref="E96:F96"/>
    <mergeCell ref="E93:F93"/>
    <mergeCell ref="E89:F89"/>
    <mergeCell ref="A94:A98"/>
    <mergeCell ref="B94:B98"/>
    <mergeCell ref="C94:D94"/>
    <mergeCell ref="C95:D95"/>
    <mergeCell ref="C96:D96"/>
    <mergeCell ref="C97:D97"/>
    <mergeCell ref="E102:F102"/>
    <mergeCell ref="E103:F103"/>
    <mergeCell ref="A81:A84"/>
    <mergeCell ref="B81:B84"/>
    <mergeCell ref="J96:K96"/>
    <mergeCell ref="J99:K99"/>
    <mergeCell ref="E97:F97"/>
    <mergeCell ref="E98:F98"/>
    <mergeCell ref="H94:H98"/>
    <mergeCell ref="E94:F94"/>
    <mergeCell ref="J103:K103"/>
    <mergeCell ref="J102:K102"/>
    <mergeCell ref="J97:K97"/>
    <mergeCell ref="J100:K100"/>
    <mergeCell ref="J101:K101"/>
    <mergeCell ref="A99:A103"/>
    <mergeCell ref="C99:D103"/>
    <mergeCell ref="E99:F99"/>
    <mergeCell ref="E100:F100"/>
    <mergeCell ref="E101:F101"/>
    <mergeCell ref="L94:L98"/>
    <mergeCell ref="L87:L93"/>
    <mergeCell ref="M94:M98"/>
    <mergeCell ref="A86:N86"/>
    <mergeCell ref="M81:M84"/>
    <mergeCell ref="A85:N85"/>
    <mergeCell ref="E84:F84"/>
    <mergeCell ref="E81:F81"/>
    <mergeCell ref="E82:F82"/>
    <mergeCell ref="J98:K98"/>
    <mergeCell ref="E83:F83"/>
    <mergeCell ref="J82:K82"/>
    <mergeCell ref="J83:K83"/>
    <mergeCell ref="L81:L84"/>
    <mergeCell ref="M99:M103"/>
    <mergeCell ref="N99:N103"/>
    <mergeCell ref="N94:N98"/>
    <mergeCell ref="M87:M93"/>
    <mergeCell ref="N87:N93"/>
    <mergeCell ref="N81:N84"/>
    <mergeCell ref="M27:M29"/>
    <mergeCell ref="J52:J53"/>
    <mergeCell ref="L52:L53"/>
    <mergeCell ref="M3:M5"/>
    <mergeCell ref="A9:N9"/>
    <mergeCell ref="B30:B38"/>
    <mergeCell ref="K5:L5"/>
    <mergeCell ref="N3:N5"/>
    <mergeCell ref="A10:A26"/>
    <mergeCell ref="A3:A5"/>
    <mergeCell ref="J21:K21"/>
    <mergeCell ref="J50:J51"/>
    <mergeCell ref="H46:H47"/>
    <mergeCell ref="E42:F42"/>
    <mergeCell ref="E40:F40"/>
    <mergeCell ref="J43:K43"/>
    <mergeCell ref="J46:J47"/>
    <mergeCell ref="H22:H23"/>
    <mergeCell ref="J22:K23"/>
    <mergeCell ref="J14:K14"/>
    <mergeCell ref="J19:K19"/>
    <mergeCell ref="B39:B43"/>
    <mergeCell ref="J20:K20"/>
    <mergeCell ref="E41:F41"/>
    <mergeCell ref="B10:B26"/>
    <mergeCell ref="C40:D40"/>
    <mergeCell ref="C41:D41"/>
    <mergeCell ref="B27:B29"/>
    <mergeCell ref="E39:F39"/>
    <mergeCell ref="N27:N29"/>
    <mergeCell ref="L17:L18"/>
    <mergeCell ref="I72:I75"/>
    <mergeCell ref="L22:L23"/>
    <mergeCell ref="A44:M44"/>
    <mergeCell ref="A45:M45"/>
    <mergeCell ref="C43:D43"/>
    <mergeCell ref="A39:A43"/>
    <mergeCell ref="M39:M43"/>
    <mergeCell ref="E43:F43"/>
    <mergeCell ref="E66:F66"/>
    <mergeCell ref="J24:K24"/>
    <mergeCell ref="J25:K25"/>
    <mergeCell ref="J41:K41"/>
    <mergeCell ref="J26:K26"/>
    <mergeCell ref="J39:K39"/>
    <mergeCell ref="J40:K40"/>
    <mergeCell ref="J42:K42"/>
    <mergeCell ref="E50:E51"/>
    <mergeCell ref="E63:F65"/>
    <mergeCell ref="C73:C74"/>
    <mergeCell ref="E73:E74"/>
    <mergeCell ref="G10:G11"/>
    <mergeCell ref="G52:G53"/>
    <mergeCell ref="C66:D66"/>
    <mergeCell ref="C50:C51"/>
    <mergeCell ref="E46:E47"/>
    <mergeCell ref="C42:D42"/>
    <mergeCell ref="C39:D39"/>
    <mergeCell ref="E48:E49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65" r:id="rId1"/>
  <rowBreaks count="2" manualBreakCount="2">
    <brk id="39" max="13" man="1"/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2015-08-27T11:32:19Z</cp:lastPrinted>
  <dcterms:created xsi:type="dcterms:W3CDTF">2011-07-25T09:14:25Z</dcterms:created>
  <dcterms:modified xsi:type="dcterms:W3CDTF">2015-09-17T13:19:48Z</dcterms:modified>
  <cp:category/>
  <cp:version/>
  <cp:contentType/>
  <cp:contentStatus/>
</cp:coreProperties>
</file>