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35" windowHeight="7140" activeTab="0"/>
  </bookViews>
  <sheets>
    <sheet name="5пп_1" sheetId="1" r:id="rId1"/>
    <sheet name="5пп_2" sheetId="2" r:id="rId2"/>
    <sheet name="5пп_3" sheetId="3" r:id="rId3"/>
  </sheets>
  <definedNames>
    <definedName name="_xlnm.Print_Area" localSheetId="1">'5пп_2'!$A$1:$L$134</definedName>
  </definedNames>
  <calcPr fullCalcOnLoad="1"/>
</workbook>
</file>

<file path=xl/sharedStrings.xml><?xml version="1.0" encoding="utf-8"?>
<sst xmlns="http://schemas.openxmlformats.org/spreadsheetml/2006/main" count="431" uniqueCount="209">
  <si>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8%</t>
  </si>
  <si>
    <t>1.2.1.</t>
  </si>
  <si>
    <t xml:space="preserve">1 квартал, дом № 15 г. Радужный </t>
  </si>
  <si>
    <t xml:space="preserve">в том числе </t>
  </si>
  <si>
    <t>1.2.1.1</t>
  </si>
  <si>
    <t>1.2.1.2</t>
  </si>
  <si>
    <t>1.2.2.</t>
  </si>
  <si>
    <t xml:space="preserve">1 квартал, дом № 26 г. Радужный </t>
  </si>
  <si>
    <t>1.2.2.1</t>
  </si>
  <si>
    <t>1.2.2.2</t>
  </si>
  <si>
    <t>1.2.3.</t>
  </si>
  <si>
    <t xml:space="preserve">1 квартал, дом № 27 г. Радужный </t>
  </si>
  <si>
    <t>1.2.3.1</t>
  </si>
  <si>
    <t>1.2.3.2</t>
  </si>
  <si>
    <t>1.2.4.</t>
  </si>
  <si>
    <t xml:space="preserve">1 квартал, дом № 28 г. Радужный </t>
  </si>
  <si>
    <t>1.2.4.1</t>
  </si>
  <si>
    <t>1.2.4.2</t>
  </si>
  <si>
    <t>1.2.5.1</t>
  </si>
  <si>
    <t>1.2.5.2</t>
  </si>
  <si>
    <t>1.2.6.</t>
  </si>
  <si>
    <t xml:space="preserve">3 квартал, дом № 17 г. Радужный </t>
  </si>
  <si>
    <t>1.2.6.1.</t>
  </si>
  <si>
    <t>1.2.6.2.</t>
  </si>
  <si>
    <t>1.2.7</t>
  </si>
  <si>
    <t>1.2.7.1</t>
  </si>
  <si>
    <t>1.2.7.2</t>
  </si>
  <si>
    <t>1.2.а</t>
  </si>
  <si>
    <t>1.3.1.</t>
  </si>
  <si>
    <t xml:space="preserve">1 квартал, дом № 7, г. Радужный </t>
  </si>
  <si>
    <t>1.3.1.1.</t>
  </si>
  <si>
    <t>1.3.1.2.</t>
  </si>
  <si>
    <t>1.3.2.</t>
  </si>
  <si>
    <t xml:space="preserve">1 квартал, дом № 35г. Радужный </t>
  </si>
  <si>
    <t>1.3.2.1.</t>
  </si>
  <si>
    <t>1.3.2.2.</t>
  </si>
  <si>
    <t>1.3.3.</t>
  </si>
  <si>
    <t xml:space="preserve">1 квартал, дом № 36, г. Радужный </t>
  </si>
  <si>
    <t>1.3.3.1.</t>
  </si>
  <si>
    <t>1.3.3.2.</t>
  </si>
  <si>
    <t>1.3.4.</t>
  </si>
  <si>
    <t>1 квартал, дом № 37, г. Радужный</t>
  </si>
  <si>
    <t>1.3.4.1.</t>
  </si>
  <si>
    <t>1.3.4.2.</t>
  </si>
  <si>
    <t>1.3.5.</t>
  </si>
  <si>
    <t>1 квартал , дом 35, дом 36, дом 37  вне границах земельного участка придомовой территории</t>
  </si>
  <si>
    <t>1.3.а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</si>
  <si>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12,1%</t>
  </si>
  <si>
    <t>1.7.</t>
  </si>
  <si>
    <t>2.1.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</si>
  <si>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</si>
  <si>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Количество благоустроенных общественных территорий  0 объект ; Доля благоустроенных общественных территорий от общего количества общественных территорий - 0%</t>
  </si>
  <si>
    <t>2.2.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</si>
  <si>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</si>
  <si>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</si>
  <si>
    <t>2.3.</t>
  </si>
  <si>
    <t>Площадь  у МСДЦ "Отражение" в 1 квартале</t>
  </si>
  <si>
    <t>2.4.</t>
  </si>
  <si>
    <t>2.5.</t>
  </si>
  <si>
    <t>2.6.</t>
  </si>
  <si>
    <t xml:space="preserve">Всего по подпрограмме  по годам </t>
  </si>
  <si>
    <t>2018-2024 гг.</t>
  </si>
  <si>
    <t>Приложение № 5</t>
  </si>
  <si>
    <t xml:space="preserve">Ресурсное обеспечение  реализации подпрограммы в  разрезе финансирования мероприятий за счет бюджетных средств  в соответствии с кодами бюджетной классификации </t>
  </si>
  <si>
    <t>Наименование муниципальной подпрограммы, основного мероприятия , мероприятия</t>
  </si>
  <si>
    <t xml:space="preserve">Исполнители,
соисполнители,
ответственные 
за реализацию  мероприятий
подпрограммы
</t>
  </si>
  <si>
    <t>Код бюджетной классификации*</t>
  </si>
  <si>
    <t>Расходы за счет бюджетных средств по годам реализации  подпрограммы , тыс. руб.</t>
  </si>
  <si>
    <t>ГРБС</t>
  </si>
  <si>
    <t>Рз (раздел)</t>
  </si>
  <si>
    <t>Пр (подраздел)</t>
  </si>
  <si>
    <t>ЦС (целевая статья)</t>
  </si>
  <si>
    <t>ВР (вид расходов)</t>
  </si>
  <si>
    <t xml:space="preserve">подпрограмма </t>
  </si>
  <si>
    <t>Подпрограмма «Формирование комфортной городской среды»</t>
  </si>
  <si>
    <t>МКУ ГКМХ"</t>
  </si>
  <si>
    <t>мероприятие 1.</t>
  </si>
  <si>
    <t>Мероприятия по благоустройству дворовых территорий ЗАТО г.Радужный,  в том числе в рамках  реализации программ формирования современной городской среды (национальный проект Жилье и городская среда", федеральный проект "Жилье")</t>
  </si>
  <si>
    <t xml:space="preserve">Всего </t>
  </si>
  <si>
    <t>05</t>
  </si>
  <si>
    <t>03</t>
  </si>
  <si>
    <t>135F255550</t>
  </si>
  <si>
    <t>811/244</t>
  </si>
  <si>
    <t>135F25555D</t>
  </si>
  <si>
    <t>04</t>
  </si>
  <si>
    <t>09</t>
  </si>
  <si>
    <t xml:space="preserve">Реализация  мероприятия  за счет субсидий, предоставляемых из  средств федерального бюджета </t>
  </si>
  <si>
    <t xml:space="preserve">Реализация  мероприятия  за счет субсидий, предоставляемых из  средств областного  бюджета </t>
  </si>
  <si>
    <t xml:space="preserve">Реализация  мероприятия  за счет   средств городского бюджета   бюджета </t>
  </si>
  <si>
    <t>мероприятие 2.</t>
  </si>
  <si>
    <t xml:space="preserve">Мероприятия по благоустройству общественных территорий ЗАТО г. Радужный </t>
  </si>
  <si>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</si>
  <si>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</si>
  <si>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</si>
  <si>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</si>
  <si>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</si>
  <si>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</si>
  <si>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</si>
  <si>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</si>
  <si>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</si>
  <si>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1.3</t>
  </si>
  <si>
    <t>1.4</t>
  </si>
  <si>
    <t>Срок исполнения</t>
  </si>
  <si>
    <t>Объем финансирования (тыс.руб.)</t>
  </si>
  <si>
    <t>Внебюджетные источники</t>
  </si>
  <si>
    <t>Собственные доходы</t>
  </si>
  <si>
    <t>Субсидии и иные межбюджетные трансферты</t>
  </si>
  <si>
    <t>Ожидаемые показатели оценки эффективности (количественные  и качественные)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</si>
  <si>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</si>
  <si>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</si>
  <si>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</si>
  <si>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</si>
  <si>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>1.5</t>
  </si>
  <si>
    <t>1.1.2</t>
  </si>
  <si>
    <t>2018 год</t>
  </si>
  <si>
    <t>2019 год</t>
  </si>
  <si>
    <t>Итого 2018 год</t>
  </si>
  <si>
    <t>Итого 2019 год</t>
  </si>
  <si>
    <t>1.6</t>
  </si>
  <si>
    <t>1.1.3</t>
  </si>
  <si>
    <t>2020 год</t>
  </si>
  <si>
    <t>в том числе</t>
  </si>
  <si>
    <t>из федерального бюджета</t>
  </si>
  <si>
    <t>из областного бюджета</t>
  </si>
  <si>
    <t>Всего</t>
  </si>
  <si>
    <t>2021 год</t>
  </si>
  <si>
    <t>2022 год</t>
  </si>
  <si>
    <t>1.2.5</t>
  </si>
  <si>
    <t>1.4.1</t>
  </si>
  <si>
    <t>программы "Дорожное хозяйство и благоустройство</t>
  </si>
  <si>
    <t>2023 год</t>
  </si>
  <si>
    <t>2.4.1.</t>
  </si>
  <si>
    <t>к подпрограмме "Формирование комфортной городской среды"</t>
  </si>
  <si>
    <t>2024 год</t>
  </si>
  <si>
    <t>Приложение № 3</t>
  </si>
  <si>
    <t>Мероприятия подпрограммы  "Формирование комфортной городской среды"</t>
  </si>
  <si>
    <t>Мероприятия по благоустройству дворовых территорий ЗАТО г.Радужный, в том числе в рамках реализации программ формирования современной городской среды (национальный проект "Жилье и городская среда", федеральный проект "Жилье")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</si>
  <si>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</si>
  <si>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</si>
  <si>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</si>
  <si>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Количество благоустроенных дворовых территорий  3;                                          Доля благоустроенных дворовых  территорий от общего количества дворовых территорий 4,05 %</t>
  </si>
  <si>
    <t xml:space="preserve">1 квартал, дом №16 г.Радужный </t>
  </si>
  <si>
    <t xml:space="preserve"> МКУ "ГКМХ"</t>
  </si>
  <si>
    <t>в том числе:</t>
  </si>
  <si>
    <t>1.1.1.1</t>
  </si>
  <si>
    <t>в границах земельного участка придомовой территории</t>
  </si>
  <si>
    <t>1.1.1.2</t>
  </si>
  <si>
    <t>вне границах земельного участка придомовой территории</t>
  </si>
  <si>
    <t xml:space="preserve">1 квартал, дом №23 г.Радужный </t>
  </si>
  <si>
    <t>1.1.2.1</t>
  </si>
  <si>
    <t>1.1.2.2</t>
  </si>
  <si>
    <t xml:space="preserve">1 квартал, дом № 24, г. Радужный </t>
  </si>
  <si>
    <t>МКУ"Дорожник"</t>
  </si>
  <si>
    <t>1.1.3.1</t>
  </si>
  <si>
    <t>1.1.3.2</t>
  </si>
  <si>
    <t>1.1.4.</t>
  </si>
  <si>
    <t>3 квартал, дом №25 г.Радужный</t>
  </si>
  <si>
    <t>1.1.4.1.</t>
  </si>
  <si>
    <t>1.1.4.2.</t>
  </si>
  <si>
    <t>1.1.а</t>
  </si>
  <si>
    <t>Проверка сметной документации по объекту Благоустройство дворовых территорий  многоквартирных домов ЗАТО г. Радужный</t>
  </si>
  <si>
    <t>МКУ "ГКМХ", МКУ "Дорожник"</t>
  </si>
  <si>
    <t>ЗАТО г. Радужный Владимирской области"</t>
  </si>
  <si>
    <t>И. В. Лушникова, 3 42 95</t>
  </si>
  <si>
    <r>
      <rPr>
        <sz val="10"/>
        <color indexed="8"/>
        <rFont val="Times New Roman"/>
        <family val="1"/>
      </rP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</si>
  <si>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Количество благоустроенных дворовых территорий  5;                                          Доля благоустроенных дворовых  территорий от общего количества дворовых территорий 7%</t>
  </si>
  <si>
    <t>1.3.6.</t>
  </si>
  <si>
    <t>1 квартал, дом 14, г. Радужный</t>
  </si>
  <si>
    <t>1.3.6.1</t>
  </si>
  <si>
    <t>1.3.6.2.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</si>
  <si>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 дома "№№ 1,2,8,32,30,31  1 квартала</t>
  </si>
  <si>
    <t>Количество благоустроенных дворовых территорий  4;                                          Доля благоустроенных дворовых  территорий от общего количества дворовых территорий 1,7%</t>
  </si>
  <si>
    <t xml:space="preserve">1 квартал, дом № 1, г. Радужный </t>
  </si>
  <si>
    <t xml:space="preserve">1 квартал, дом № 2г. Радужный </t>
  </si>
  <si>
    <t xml:space="preserve">1 квартал, дом № 8, г. Радужный </t>
  </si>
  <si>
    <t xml:space="preserve">1 квартал, дом № 32, г. Радужный </t>
  </si>
  <si>
    <t>1.4.1.1.</t>
  </si>
  <si>
    <t>1.4.1.2</t>
  </si>
  <si>
    <t>1.4.2.</t>
  </si>
  <si>
    <t>1.4.2.1.</t>
  </si>
  <si>
    <t>1.4.2.2.</t>
  </si>
  <si>
    <t>1.4.3.</t>
  </si>
  <si>
    <t>1.4.3.1.</t>
  </si>
  <si>
    <t>1.4.3.2.</t>
  </si>
  <si>
    <t>1.4.4.</t>
  </si>
  <si>
    <t>1.4.4.1.</t>
  </si>
  <si>
    <t>1.4.4.2.</t>
  </si>
  <si>
    <t xml:space="preserve">2. Мероприятия по благоустройству общественных территорий ЗАТО г. Радужный , в том числе парка, </t>
  </si>
  <si>
    <t>Установка малых архитектурных форм (игровых, спортивных), в городском парке культуры и отдыха</t>
  </si>
  <si>
    <t>к постановлению администрации ЗАТО г. Радужный Владимирской области</t>
  </si>
  <si>
    <t>Приложение № 1</t>
  </si>
  <si>
    <t>к постановлению администрации ЗАТО г.Радужный Владимирской области</t>
  </si>
  <si>
    <t>Приложение № 2</t>
  </si>
  <si>
    <t>3. Ресурсное обеспечение подпрограммы</t>
  </si>
  <si>
    <t>Наименование программы</t>
  </si>
  <si>
    <t>Сроки исполнения</t>
  </si>
  <si>
    <t>Исполнители, соисполнители, ответственные за реализацию программы</t>
  </si>
  <si>
    <t>Собственных доходов:</t>
  </si>
  <si>
    <t>Субсидии, иные межбюджетные трансферты</t>
  </si>
  <si>
    <t>Подпрограмма "Формирование комфортной городской среды"</t>
  </si>
  <si>
    <t>2018-2022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</si>
  <si>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</si>
  <si>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В том числе по годам</t>
  </si>
  <si>
    <t>Приложение  № 2</t>
  </si>
  <si>
    <t>Приложение  № 3</t>
  </si>
  <si>
    <t>1.3.б</t>
  </si>
  <si>
    <t>Осуществление  испытания проб асфальтобетона, отобранных на объектах благоустройства дворовых территорий многоквартирных домов 1 квартала №№7, 35,36,37 ( в границах дворовых участков и вне границ дворовых участков)</t>
  </si>
  <si>
    <t>2018-2024гг.</t>
  </si>
  <si>
    <t>от 25.11.2020  №1598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</si>
</sst>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[$-FC19]d\ mmmm\ yyyy\ &quot;г.&quot;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98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88" fontId="0" fillId="0" borderId="0" xfId="0" applyNumberFormat="1" applyAlignment="1">
      <alignment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98" fontId="6" fillId="32" borderId="10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198" fontId="6" fillId="33" borderId="10" xfId="0" applyNumberFormat="1" applyFont="1" applyFill="1" applyBorder="1" applyAlignment="1">
      <alignment horizontal="center" vertical="center" wrapText="1"/>
    </xf>
    <xf numFmtId="198" fontId="6" fillId="0" borderId="13" xfId="0" applyNumberFormat="1" applyFont="1" applyFill="1" applyBorder="1" applyAlignment="1">
      <alignment vertical="center" wrapText="1"/>
    </xf>
    <xf numFmtId="198" fontId="6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98" fontId="6" fillId="32" borderId="14" xfId="0" applyNumberFormat="1" applyFont="1" applyFill="1" applyBorder="1" applyAlignment="1">
      <alignment horizontal="center" vertical="center" wrapText="1"/>
    </xf>
    <xf numFmtId="198" fontId="6" fillId="32" borderId="15" xfId="0" applyNumberFormat="1" applyFont="1" applyFill="1" applyBorder="1" applyAlignment="1">
      <alignment horizontal="center" vertical="center" wrapText="1"/>
    </xf>
    <xf numFmtId="198" fontId="6" fillId="32" borderId="16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188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88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/>
    </xf>
    <xf numFmtId="188" fontId="17" fillId="0" borderId="10" xfId="0" applyNumberFormat="1" applyFont="1" applyBorder="1" applyAlignment="1">
      <alignment/>
    </xf>
    <xf numFmtId="189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198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188" fontId="1" fillId="33" borderId="0" xfId="0" applyNumberFormat="1" applyFont="1" applyFill="1" applyAlignment="1">
      <alignment horizontal="center" vertical="center"/>
    </xf>
    <xf numFmtId="198" fontId="1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14" xfId="0" applyBorder="1" applyAlignment="1">
      <alignment/>
    </xf>
    <xf numFmtId="4" fontId="5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 vertical="center"/>
    </xf>
    <xf numFmtId="198" fontId="7" fillId="34" borderId="10" xfId="0" applyNumberFormat="1" applyFont="1" applyFill="1" applyBorder="1" applyAlignment="1">
      <alignment horizontal="center" vertical="center" wrapText="1"/>
    </xf>
    <xf numFmtId="198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98" fontId="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198" fontId="3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98" fontId="1" fillId="32" borderId="10" xfId="0" applyNumberFormat="1" applyFont="1" applyFill="1" applyBorder="1" applyAlignment="1">
      <alignment horizontal="center" vertical="center" wrapText="1"/>
    </xf>
    <xf numFmtId="198" fontId="1" fillId="32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88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15" fillId="0" borderId="0" xfId="0" applyFont="1" applyAlignment="1">
      <alignment vertical="top"/>
    </xf>
    <xf numFmtId="198" fontId="6" fillId="33" borderId="14" xfId="0" applyNumberFormat="1" applyFont="1" applyFill="1" applyBorder="1" applyAlignment="1">
      <alignment horizontal="center" vertical="center" wrapText="1"/>
    </xf>
    <xf numFmtId="198" fontId="6" fillId="33" borderId="16" xfId="0" applyNumberFormat="1" applyFont="1" applyFill="1" applyBorder="1" applyAlignment="1">
      <alignment horizontal="center" vertical="center" wrapText="1"/>
    </xf>
    <xf numFmtId="198" fontId="7" fillId="0" borderId="12" xfId="0" applyNumberFormat="1" applyFont="1" applyFill="1" applyBorder="1" applyAlignment="1">
      <alignment horizontal="center" vertical="center" wrapText="1"/>
    </xf>
    <xf numFmtId="188" fontId="1" fillId="33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8" fontId="9" fillId="0" borderId="0" xfId="0" applyNumberFormat="1" applyFont="1" applyAlignment="1">
      <alignment/>
    </xf>
    <xf numFmtId="198" fontId="1" fillId="0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Normal="75" zoomScaleSheetLayoutView="100" zoomScalePageLayoutView="0" workbookViewId="0" topLeftCell="A1">
      <selection activeCell="F15" sqref="F15"/>
    </sheetView>
  </sheetViews>
  <sheetFormatPr defaultColWidth="9.140625" defaultRowHeight="12.75"/>
  <cols>
    <col min="2" max="2" width="32.7109375" style="0" customWidth="1"/>
    <col min="3" max="3" width="13.28125" style="0" customWidth="1"/>
    <col min="4" max="5" width="15.28125" style="0" customWidth="1"/>
    <col min="6" max="6" width="14.421875" style="0" customWidth="1"/>
    <col min="7" max="7" width="17.140625" style="0" customWidth="1"/>
    <col min="8" max="8" width="15.421875" style="0" customWidth="1"/>
    <col min="9" max="9" width="15.140625" style="0" customWidth="1"/>
    <col min="10" max="10" width="15.7109375" style="0" customWidth="1"/>
    <col min="11" max="11" width="24.421875" style="0" customWidth="1"/>
    <col min="12" max="12" width="8.00390625" style="0" customWidth="1"/>
    <col min="13" max="13" width="19.8515625" style="0" customWidth="1"/>
  </cols>
  <sheetData>
    <row r="1" spans="2:11" ht="15.75">
      <c r="B1" s="115"/>
      <c r="H1" s="155" t="s">
        <v>190</v>
      </c>
      <c r="I1" s="155"/>
      <c r="J1" s="155"/>
      <c r="K1" s="155"/>
    </row>
    <row r="2" spans="2:11" ht="15.75">
      <c r="B2" s="115"/>
      <c r="H2" s="156" t="s">
        <v>191</v>
      </c>
      <c r="I2" s="156"/>
      <c r="J2" s="156"/>
      <c r="K2" s="156"/>
    </row>
    <row r="3" spans="2:11" ht="15.75">
      <c r="B3" s="115"/>
      <c r="H3" s="155" t="s">
        <v>208</v>
      </c>
      <c r="I3" s="155"/>
      <c r="J3" s="155"/>
      <c r="K3" s="155"/>
    </row>
    <row r="4" spans="2:11" ht="15.75">
      <c r="B4" s="115"/>
      <c r="H4" s="157" t="s">
        <v>192</v>
      </c>
      <c r="I4" s="157"/>
      <c r="J4" s="157"/>
      <c r="K4" s="157"/>
    </row>
    <row r="5" spans="2:11" ht="15.75">
      <c r="B5" s="115"/>
      <c r="H5" s="157" t="s">
        <v>132</v>
      </c>
      <c r="I5" s="157"/>
      <c r="J5" s="157"/>
      <c r="K5" s="157"/>
    </row>
    <row r="6" spans="2:11" ht="15.75">
      <c r="B6" s="115"/>
      <c r="H6" s="151" t="s">
        <v>129</v>
      </c>
      <c r="I6" s="151"/>
      <c r="J6" s="151"/>
      <c r="K6" s="151"/>
    </row>
    <row r="7" spans="2:11" ht="15.75">
      <c r="B7" s="115"/>
      <c r="H7" s="151" t="s">
        <v>162</v>
      </c>
      <c r="I7" s="151"/>
      <c r="J7" s="151"/>
      <c r="K7" s="151"/>
    </row>
    <row r="8" spans="1:11" ht="18.75">
      <c r="A8" s="152" t="s">
        <v>193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>
      <c r="A9" s="153" t="s">
        <v>91</v>
      </c>
      <c r="B9" s="154" t="s">
        <v>194</v>
      </c>
      <c r="C9" s="147" t="s">
        <v>195</v>
      </c>
      <c r="D9" s="147" t="s">
        <v>103</v>
      </c>
      <c r="E9" s="148" t="s">
        <v>92</v>
      </c>
      <c r="F9" s="148"/>
      <c r="G9" s="148"/>
      <c r="H9" s="148"/>
      <c r="I9" s="148"/>
      <c r="J9" s="147" t="s">
        <v>104</v>
      </c>
      <c r="K9" s="149" t="s">
        <v>196</v>
      </c>
    </row>
    <row r="10" spans="1:11" ht="12.75">
      <c r="A10" s="153"/>
      <c r="B10" s="154"/>
      <c r="C10" s="147"/>
      <c r="D10" s="147"/>
      <c r="E10" s="147" t="s">
        <v>93</v>
      </c>
      <c r="F10" s="150" t="s">
        <v>197</v>
      </c>
      <c r="G10" s="150"/>
      <c r="H10" s="150"/>
      <c r="I10" s="150"/>
      <c r="J10" s="147"/>
      <c r="K10" s="149"/>
    </row>
    <row r="11" spans="1:11" ht="12.75">
      <c r="A11" s="153"/>
      <c r="B11" s="154"/>
      <c r="C11" s="147"/>
      <c r="D11" s="147"/>
      <c r="E11" s="147"/>
      <c r="F11" s="149" t="s">
        <v>198</v>
      </c>
      <c r="G11" s="149"/>
      <c r="H11" s="149"/>
      <c r="I11" s="147" t="s">
        <v>94</v>
      </c>
      <c r="J11" s="147"/>
      <c r="K11" s="149"/>
    </row>
    <row r="12" spans="1:11" ht="12.75">
      <c r="A12" s="153"/>
      <c r="B12" s="154"/>
      <c r="C12" s="147"/>
      <c r="D12" s="147"/>
      <c r="E12" s="147"/>
      <c r="F12" s="147" t="s">
        <v>124</v>
      </c>
      <c r="G12" s="149" t="s">
        <v>121</v>
      </c>
      <c r="H12" s="149"/>
      <c r="I12" s="147"/>
      <c r="J12" s="147"/>
      <c r="K12" s="149"/>
    </row>
    <row r="13" spans="1:11" ht="25.5">
      <c r="A13" s="153"/>
      <c r="B13" s="154"/>
      <c r="C13" s="147"/>
      <c r="D13" s="147"/>
      <c r="E13" s="147"/>
      <c r="F13" s="147"/>
      <c r="G13" s="119" t="s">
        <v>122</v>
      </c>
      <c r="H13" s="119" t="s">
        <v>123</v>
      </c>
      <c r="I13" s="147"/>
      <c r="J13" s="147"/>
      <c r="K13" s="149"/>
    </row>
    <row r="14" spans="1:11" ht="12.75">
      <c r="A14" s="118">
        <v>1</v>
      </c>
      <c r="B14" s="120">
        <v>2</v>
      </c>
      <c r="C14" s="118">
        <v>3</v>
      </c>
      <c r="D14" s="118">
        <v>4</v>
      </c>
      <c r="E14" s="118">
        <v>5</v>
      </c>
      <c r="F14" s="118"/>
      <c r="G14" s="118"/>
      <c r="H14" s="118">
        <v>6</v>
      </c>
      <c r="I14" s="118">
        <v>7</v>
      </c>
      <c r="J14" s="118">
        <v>8</v>
      </c>
      <c r="K14" s="118">
        <v>9</v>
      </c>
    </row>
    <row r="15" spans="1:11" ht="84">
      <c r="A15" s="146"/>
      <c r="B15" s="117" t="s">
        <v>199</v>
      </c>
      <c r="C15" s="116" t="s">
        <v>200</v>
      </c>
      <c r="D15" s="121"/>
      <c r="E15" s="21"/>
      <c r="F15" s="21"/>
      <c r="G15" s="21"/>
      <c r="H15" s="21"/>
      <c r="I15" s="121"/>
      <c r="J15" s="21"/>
      <c r="K15" s="122" t="s">
        <v>201</v>
      </c>
    </row>
    <row r="16" spans="1:11" ht="12.75">
      <c r="A16" s="146"/>
      <c r="B16" s="123" t="s">
        <v>95</v>
      </c>
      <c r="C16" s="141" t="s">
        <v>207</v>
      </c>
      <c r="D16" s="124">
        <f>D17+D18+D19+D20+D21+D22+D23</f>
        <v>51501.31997</v>
      </c>
      <c r="E16" s="124">
        <f>E17+E18+E19+E20+E21</f>
        <v>0</v>
      </c>
      <c r="F16" s="124">
        <f>F17+F18+F19+F20+F21</f>
        <v>20578.629859999997</v>
      </c>
      <c r="G16" s="124">
        <f>G17+G18+G19+G20+G21</f>
        <v>19571.4577</v>
      </c>
      <c r="H16" s="124">
        <f>H17+H18+H19+H20+H21</f>
        <v>1007.1721600000001</v>
      </c>
      <c r="I16" s="124">
        <f>I17+I18+I19+I20+I21</f>
        <v>22258.19786</v>
      </c>
      <c r="J16" s="125">
        <f>J17</f>
        <v>164.49225</v>
      </c>
      <c r="K16" s="22"/>
    </row>
    <row r="17" spans="1:11" ht="12.75">
      <c r="A17" s="146"/>
      <c r="B17" s="147" t="s">
        <v>202</v>
      </c>
      <c r="C17" s="126" t="s">
        <v>114</v>
      </c>
      <c r="D17" s="121">
        <f>F17+I17+J17</f>
        <v>4949.12503</v>
      </c>
      <c r="E17" s="21">
        <v>0</v>
      </c>
      <c r="F17" s="21">
        <f>G17+H17</f>
        <v>2969.08507</v>
      </c>
      <c r="G17" s="21">
        <v>2642.48571</v>
      </c>
      <c r="H17" s="21">
        <v>326.59936</v>
      </c>
      <c r="I17" s="121">
        <v>1815.54771</v>
      </c>
      <c r="J17" s="21">
        <v>164.49225</v>
      </c>
      <c r="K17" s="22"/>
    </row>
    <row r="18" spans="1:11" ht="12.75">
      <c r="A18" s="146"/>
      <c r="B18" s="147"/>
      <c r="C18" s="126" t="s">
        <v>115</v>
      </c>
      <c r="D18" s="127">
        <f>F18+I18</f>
        <v>9300.90494</v>
      </c>
      <c r="E18" s="128">
        <v>0</v>
      </c>
      <c r="F18" s="128">
        <f>G18+H18</f>
        <v>3647.54479</v>
      </c>
      <c r="G18" s="128">
        <v>3574.59389</v>
      </c>
      <c r="H18" s="128">
        <v>72.9509</v>
      </c>
      <c r="I18" s="127">
        <v>5653.36015</v>
      </c>
      <c r="J18" s="128">
        <v>0</v>
      </c>
      <c r="K18" s="22"/>
    </row>
    <row r="19" spans="1:11" ht="12.75">
      <c r="A19" s="146"/>
      <c r="B19" s="147"/>
      <c r="C19" s="129" t="s">
        <v>120</v>
      </c>
      <c r="D19" s="143">
        <f>F19+I19</f>
        <v>7945.074</v>
      </c>
      <c r="E19" s="144">
        <v>0</v>
      </c>
      <c r="F19" s="144">
        <f>G19+H19</f>
        <v>4949.4</v>
      </c>
      <c r="G19" s="144">
        <v>4522.01377</v>
      </c>
      <c r="H19" s="144">
        <v>427.38623</v>
      </c>
      <c r="I19" s="143">
        <v>2995.674</v>
      </c>
      <c r="J19" s="144">
        <v>0</v>
      </c>
      <c r="K19" s="22"/>
    </row>
    <row r="20" spans="1:11" ht="12.75">
      <c r="A20" s="146"/>
      <c r="B20" s="147"/>
      <c r="C20" s="129" t="s">
        <v>125</v>
      </c>
      <c r="D20" s="144">
        <f>F20+I20</f>
        <v>7495.416</v>
      </c>
      <c r="E20" s="144">
        <v>0</v>
      </c>
      <c r="F20" s="144">
        <f>G20+H20</f>
        <v>4201.8</v>
      </c>
      <c r="G20" s="144">
        <v>4117.76433</v>
      </c>
      <c r="H20" s="144">
        <v>84.03567</v>
      </c>
      <c r="I20" s="144">
        <v>3293.616</v>
      </c>
      <c r="J20" s="144">
        <v>0</v>
      </c>
      <c r="K20" s="23"/>
    </row>
    <row r="21" spans="1:11" ht="12.75">
      <c r="A21" s="146"/>
      <c r="B21" s="147"/>
      <c r="C21" s="129" t="s">
        <v>126</v>
      </c>
      <c r="D21" s="144">
        <f>F21+I21</f>
        <v>13310.8</v>
      </c>
      <c r="E21" s="144">
        <v>0</v>
      </c>
      <c r="F21" s="144">
        <f>G21+H21</f>
        <v>4810.8</v>
      </c>
      <c r="G21" s="144">
        <v>4714.6</v>
      </c>
      <c r="H21" s="144">
        <v>96.2</v>
      </c>
      <c r="I21" s="144">
        <v>8500</v>
      </c>
      <c r="J21" s="144">
        <v>0</v>
      </c>
      <c r="K21" s="23"/>
    </row>
    <row r="22" spans="1:11" ht="12.75">
      <c r="A22" s="146"/>
      <c r="B22" s="147"/>
      <c r="C22" s="129" t="s">
        <v>130</v>
      </c>
      <c r="D22" s="144">
        <f>F22+I22</f>
        <v>8500</v>
      </c>
      <c r="E22" s="145">
        <v>0</v>
      </c>
      <c r="F22" s="145">
        <v>0</v>
      </c>
      <c r="G22" s="145">
        <v>0</v>
      </c>
      <c r="H22" s="145">
        <v>0</v>
      </c>
      <c r="I22" s="145">
        <v>8500</v>
      </c>
      <c r="J22" s="145">
        <v>0</v>
      </c>
      <c r="K22" s="23"/>
    </row>
    <row r="23" spans="1:11" ht="12.75">
      <c r="A23" s="146"/>
      <c r="B23" s="147"/>
      <c r="C23" s="129" t="s">
        <v>133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23"/>
    </row>
    <row r="24" spans="1:3" ht="12.75">
      <c r="A24" s="131"/>
      <c r="B24" s="132"/>
      <c r="C24" s="131"/>
    </row>
    <row r="25" spans="1:3" ht="12.75">
      <c r="A25" s="131" t="s">
        <v>163</v>
      </c>
      <c r="B25" s="132"/>
      <c r="C25" s="131"/>
    </row>
  </sheetData>
  <sheetProtection/>
  <mergeCells count="23">
    <mergeCell ref="H7:K7"/>
    <mergeCell ref="A8:K8"/>
    <mergeCell ref="A9:A13"/>
    <mergeCell ref="B9:B13"/>
    <mergeCell ref="H1:K1"/>
    <mergeCell ref="H2:K2"/>
    <mergeCell ref="H3:K3"/>
    <mergeCell ref="H4:K4"/>
    <mergeCell ref="H5:K5"/>
    <mergeCell ref="H6:K6"/>
    <mergeCell ref="K9:K13"/>
    <mergeCell ref="E10:E13"/>
    <mergeCell ref="F10:I10"/>
    <mergeCell ref="F11:H11"/>
    <mergeCell ref="I11:I13"/>
    <mergeCell ref="F12:F13"/>
    <mergeCell ref="G12:H12"/>
    <mergeCell ref="A15:A23"/>
    <mergeCell ref="B17:B23"/>
    <mergeCell ref="C9:C13"/>
    <mergeCell ref="D9:D13"/>
    <mergeCell ref="E9:I9"/>
    <mergeCell ref="J9:J13"/>
  </mergeCells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PageLayoutView="0" workbookViewId="0" topLeftCell="A1">
      <selection activeCell="I3" sqref="I3:L3"/>
    </sheetView>
  </sheetViews>
  <sheetFormatPr defaultColWidth="9.00390625" defaultRowHeight="12.75"/>
  <cols>
    <col min="1" max="1" width="7.00390625" style="0" customWidth="1"/>
    <col min="2" max="2" width="28.421875" style="9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5.7109375" style="0" customWidth="1"/>
    <col min="12" max="12" width="27.00390625" style="0" customWidth="1"/>
    <col min="13" max="13" width="17.421875" style="0" customWidth="1"/>
    <col min="14" max="14" width="19.28125" style="0" customWidth="1"/>
    <col min="15" max="15" width="15.57421875" style="0" customWidth="1"/>
    <col min="16" max="16" width="15.00390625" style="0" customWidth="1"/>
    <col min="17" max="17" width="16.28125" style="0" customWidth="1"/>
  </cols>
  <sheetData>
    <row r="1" spans="9:12" ht="18.75">
      <c r="I1" s="158" t="s">
        <v>203</v>
      </c>
      <c r="J1" s="158"/>
      <c r="K1" s="158"/>
      <c r="L1" s="158"/>
    </row>
    <row r="2" spans="9:12" ht="36.75" customHeight="1">
      <c r="I2" s="159" t="s">
        <v>189</v>
      </c>
      <c r="J2" s="159"/>
      <c r="K2" s="159"/>
      <c r="L2" s="159"/>
    </row>
    <row r="3" spans="9:12" ht="18.75">
      <c r="I3" s="158" t="s">
        <v>208</v>
      </c>
      <c r="J3" s="158"/>
      <c r="K3" s="158"/>
      <c r="L3" s="158"/>
    </row>
    <row r="4" spans="9:12" ht="18.75">
      <c r="I4" s="114"/>
      <c r="J4" s="114"/>
      <c r="K4" s="114"/>
      <c r="L4" s="114"/>
    </row>
    <row r="5" spans="1:12" ht="21" customHeight="1">
      <c r="A5" s="7"/>
      <c r="B5" s="8"/>
      <c r="C5" s="7"/>
      <c r="D5" s="7"/>
      <c r="E5" s="7"/>
      <c r="F5" s="7"/>
      <c r="G5" s="7"/>
      <c r="H5" s="7"/>
      <c r="I5" s="157" t="s">
        <v>134</v>
      </c>
      <c r="J5" s="157"/>
      <c r="K5" s="157"/>
      <c r="L5" s="157"/>
    </row>
    <row r="6" spans="1:12" ht="20.25" customHeight="1">
      <c r="A6" s="7"/>
      <c r="B6" s="8"/>
      <c r="C6" s="7"/>
      <c r="D6" s="7"/>
      <c r="E6" s="7"/>
      <c r="F6" s="7"/>
      <c r="G6" s="7"/>
      <c r="H6" s="7"/>
      <c r="I6" s="157" t="s">
        <v>132</v>
      </c>
      <c r="J6" s="157"/>
      <c r="K6" s="157"/>
      <c r="L6" s="157"/>
    </row>
    <row r="7" spans="1:13" ht="20.25" customHeight="1">
      <c r="A7" s="24"/>
      <c r="B7" s="24"/>
      <c r="C7" s="24"/>
      <c r="D7" s="24"/>
      <c r="E7" s="24"/>
      <c r="F7" s="24"/>
      <c r="G7" s="24"/>
      <c r="H7" s="24"/>
      <c r="I7" s="151" t="s">
        <v>129</v>
      </c>
      <c r="J7" s="151"/>
      <c r="K7" s="151"/>
      <c r="L7" s="151"/>
      <c r="M7" s="3"/>
    </row>
    <row r="8" spans="1:13" ht="20.25" customHeight="1">
      <c r="A8" s="24"/>
      <c r="B8" s="24"/>
      <c r="C8" s="24"/>
      <c r="D8" s="24"/>
      <c r="E8" s="24"/>
      <c r="F8" s="24"/>
      <c r="G8" s="24"/>
      <c r="H8" s="24"/>
      <c r="I8" s="151" t="s">
        <v>162</v>
      </c>
      <c r="J8" s="151"/>
      <c r="K8" s="151"/>
      <c r="L8" s="151"/>
      <c r="M8" s="3"/>
    </row>
    <row r="9" spans="1:15" ht="32.25" customHeight="1">
      <c r="A9" s="179" t="s">
        <v>135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4"/>
      <c r="N9" s="4"/>
      <c r="O9" s="4"/>
    </row>
    <row r="10" spans="1:12" ht="12.75" customHeight="1">
      <c r="A10" s="147" t="s">
        <v>91</v>
      </c>
      <c r="B10" s="180" t="s">
        <v>108</v>
      </c>
      <c r="C10" s="147" t="s">
        <v>102</v>
      </c>
      <c r="D10" s="147" t="s">
        <v>109</v>
      </c>
      <c r="E10" s="147" t="s">
        <v>92</v>
      </c>
      <c r="F10" s="147"/>
      <c r="G10" s="147"/>
      <c r="H10" s="147"/>
      <c r="I10" s="147"/>
      <c r="J10" s="147" t="s">
        <v>104</v>
      </c>
      <c r="K10" s="147" t="s">
        <v>110</v>
      </c>
      <c r="L10" s="167" t="s">
        <v>107</v>
      </c>
    </row>
    <row r="11" spans="1:12" ht="26.25" customHeight="1">
      <c r="A11" s="147"/>
      <c r="B11" s="180"/>
      <c r="C11" s="147"/>
      <c r="D11" s="147"/>
      <c r="E11" s="147" t="s">
        <v>93</v>
      </c>
      <c r="F11" s="147" t="s">
        <v>105</v>
      </c>
      <c r="G11" s="147"/>
      <c r="H11" s="147"/>
      <c r="I11" s="147"/>
      <c r="J11" s="147"/>
      <c r="K11" s="147"/>
      <c r="L11" s="167"/>
    </row>
    <row r="12" spans="1:12" ht="39" customHeight="1">
      <c r="A12" s="147"/>
      <c r="B12" s="180"/>
      <c r="C12" s="147"/>
      <c r="D12" s="147"/>
      <c r="E12" s="147"/>
      <c r="F12" s="147" t="s">
        <v>106</v>
      </c>
      <c r="G12" s="147"/>
      <c r="H12" s="147"/>
      <c r="I12" s="147" t="s">
        <v>94</v>
      </c>
      <c r="J12" s="147"/>
      <c r="K12" s="147"/>
      <c r="L12" s="167"/>
    </row>
    <row r="13" spans="1:12" ht="27" customHeight="1">
      <c r="A13" s="147"/>
      <c r="B13" s="180"/>
      <c r="C13" s="147"/>
      <c r="D13" s="147"/>
      <c r="E13" s="147"/>
      <c r="F13" s="147" t="s">
        <v>124</v>
      </c>
      <c r="G13" s="147" t="s">
        <v>121</v>
      </c>
      <c r="H13" s="147"/>
      <c r="I13" s="147"/>
      <c r="J13" s="147"/>
      <c r="K13" s="147"/>
      <c r="L13" s="167"/>
    </row>
    <row r="14" spans="1:12" ht="42.75" customHeight="1">
      <c r="A14" s="147"/>
      <c r="B14" s="180"/>
      <c r="C14" s="147"/>
      <c r="D14" s="147"/>
      <c r="E14" s="147"/>
      <c r="F14" s="147"/>
      <c r="G14" s="19" t="s">
        <v>122</v>
      </c>
      <c r="H14" s="19" t="s">
        <v>123</v>
      </c>
      <c r="I14" s="147"/>
      <c r="J14" s="147"/>
      <c r="K14" s="147"/>
      <c r="L14" s="167"/>
    </row>
    <row r="15" spans="1:12" ht="12.75">
      <c r="A15" s="19">
        <v>1</v>
      </c>
      <c r="B15" s="22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25">
        <v>12</v>
      </c>
    </row>
    <row r="16" spans="1:12" ht="28.5" customHeight="1">
      <c r="A16" s="26">
        <v>1</v>
      </c>
      <c r="B16" s="181" t="s">
        <v>136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ht="28.5" customHeight="1">
      <c r="A17" s="182" t="s">
        <v>164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</row>
    <row r="18" spans="1:12" ht="26.25" customHeight="1">
      <c r="A18" s="182" t="s">
        <v>137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</row>
    <row r="19" spans="1:12" ht="33" customHeight="1">
      <c r="A19" s="183" t="s">
        <v>96</v>
      </c>
      <c r="B19" s="184" t="s">
        <v>138</v>
      </c>
      <c r="C19" s="185" t="s">
        <v>114</v>
      </c>
      <c r="D19" s="174">
        <f>E19+F19+I19+J19</f>
        <v>4949.12503</v>
      </c>
      <c r="E19" s="174">
        <v>0</v>
      </c>
      <c r="F19" s="174">
        <f>G19+H19</f>
        <v>2969.08507</v>
      </c>
      <c r="G19" s="174">
        <f>G22+G26+G30+G34</f>
        <v>2642.48571</v>
      </c>
      <c r="H19" s="174">
        <f>H22+H26+H30+H34</f>
        <v>326.59936</v>
      </c>
      <c r="I19" s="174">
        <f>I22+I26+I30+I34+I38</f>
        <v>1815.54771</v>
      </c>
      <c r="J19" s="174">
        <f>J22+J26+J30+J34</f>
        <v>164.49225</v>
      </c>
      <c r="K19" s="178" t="s">
        <v>139</v>
      </c>
      <c r="L19" s="167" t="s">
        <v>140</v>
      </c>
    </row>
    <row r="20" spans="1:12" ht="45" customHeight="1">
      <c r="A20" s="183"/>
      <c r="B20" s="184"/>
      <c r="C20" s="185"/>
      <c r="D20" s="174"/>
      <c r="E20" s="174"/>
      <c r="F20" s="174"/>
      <c r="G20" s="174"/>
      <c r="H20" s="174"/>
      <c r="I20" s="174"/>
      <c r="J20" s="174"/>
      <c r="K20" s="178"/>
      <c r="L20" s="167"/>
    </row>
    <row r="21" spans="1:17" ht="45" customHeight="1">
      <c r="A21" s="183"/>
      <c r="B21" s="184"/>
      <c r="C21" s="185"/>
      <c r="D21" s="174"/>
      <c r="E21" s="174"/>
      <c r="F21" s="174"/>
      <c r="G21" s="174"/>
      <c r="H21" s="174"/>
      <c r="I21" s="174"/>
      <c r="J21" s="174"/>
      <c r="K21" s="178"/>
      <c r="L21" s="167"/>
      <c r="M21" s="5"/>
      <c r="N21" s="5"/>
      <c r="O21" s="10"/>
      <c r="P21" s="10"/>
      <c r="Q21" s="10"/>
    </row>
    <row r="22" spans="1:12" ht="30" customHeight="1">
      <c r="A22" s="20" t="s">
        <v>111</v>
      </c>
      <c r="B22" s="28" t="s">
        <v>141</v>
      </c>
      <c r="C22" s="25"/>
      <c r="D22" s="29">
        <f>D24+D25</f>
        <v>1459.9045300000002</v>
      </c>
      <c r="E22" s="30"/>
      <c r="F22" s="30">
        <f>F24</f>
        <v>975.72348</v>
      </c>
      <c r="G22" s="30">
        <f>G24</f>
        <v>868.3939</v>
      </c>
      <c r="H22" s="30">
        <f>H24</f>
        <v>107.32958</v>
      </c>
      <c r="I22" s="30">
        <f>I24+I25</f>
        <v>430.12434</v>
      </c>
      <c r="J22" s="21">
        <f>J24</f>
        <v>54.05671</v>
      </c>
      <c r="K22" s="167" t="s">
        <v>142</v>
      </c>
      <c r="L22" s="162"/>
    </row>
    <row r="23" spans="1:17" ht="30" customHeight="1">
      <c r="A23" s="20"/>
      <c r="B23" s="28" t="s">
        <v>143</v>
      </c>
      <c r="C23" s="25"/>
      <c r="D23" s="29"/>
      <c r="E23" s="30"/>
      <c r="F23" s="30"/>
      <c r="G23" s="30"/>
      <c r="H23" s="30"/>
      <c r="I23" s="30"/>
      <c r="J23" s="21"/>
      <c r="K23" s="167"/>
      <c r="L23" s="163"/>
      <c r="O23" s="10"/>
      <c r="Q23" s="10"/>
    </row>
    <row r="24" spans="1:12" ht="30" customHeight="1">
      <c r="A24" s="20" t="s">
        <v>144</v>
      </c>
      <c r="B24" s="28" t="s">
        <v>145</v>
      </c>
      <c r="C24" s="25"/>
      <c r="D24" s="29">
        <f>F24+I24+J24</f>
        <v>1081.1340500000001</v>
      </c>
      <c r="E24" s="30"/>
      <c r="F24" s="30">
        <f>G24+H24</f>
        <v>975.72348</v>
      </c>
      <c r="G24" s="30">
        <v>868.3939</v>
      </c>
      <c r="H24" s="30">
        <v>107.32958</v>
      </c>
      <c r="I24" s="30">
        <v>51.35386</v>
      </c>
      <c r="J24" s="21">
        <v>54.05671</v>
      </c>
      <c r="K24" s="167"/>
      <c r="L24" s="163"/>
    </row>
    <row r="25" spans="1:12" ht="30" customHeight="1">
      <c r="A25" s="20" t="s">
        <v>146</v>
      </c>
      <c r="B25" s="28" t="s">
        <v>147</v>
      </c>
      <c r="C25" s="25"/>
      <c r="D25" s="29">
        <f>I25</f>
        <v>378.77048</v>
      </c>
      <c r="E25" s="30"/>
      <c r="F25" s="30"/>
      <c r="G25" s="30"/>
      <c r="H25" s="30"/>
      <c r="I25" s="30">
        <v>378.77048</v>
      </c>
      <c r="J25" s="23"/>
      <c r="K25" s="167"/>
      <c r="L25" s="163"/>
    </row>
    <row r="26" spans="1:14" ht="30" customHeight="1">
      <c r="A26" s="20" t="s">
        <v>113</v>
      </c>
      <c r="B26" s="28" t="s">
        <v>148</v>
      </c>
      <c r="C26" s="25"/>
      <c r="D26" s="29">
        <f>F26+I26+J26</f>
        <v>1781.1771099999999</v>
      </c>
      <c r="E26" s="30"/>
      <c r="F26" s="30">
        <f>G26+H26</f>
        <v>1122.95051</v>
      </c>
      <c r="G26" s="30">
        <f>G28</f>
        <v>999.42595</v>
      </c>
      <c r="H26" s="30">
        <f>H28</f>
        <v>123.52456</v>
      </c>
      <c r="I26" s="31">
        <f>I28+I29</f>
        <v>596.01328</v>
      </c>
      <c r="J26" s="21">
        <f>J28</f>
        <v>62.21332</v>
      </c>
      <c r="K26" s="32" t="s">
        <v>142</v>
      </c>
      <c r="L26" s="163"/>
      <c r="M26" s="5"/>
      <c r="N26" s="5"/>
    </row>
    <row r="27" spans="1:12" ht="30" customHeight="1">
      <c r="A27" s="20"/>
      <c r="B27" s="28" t="s">
        <v>143</v>
      </c>
      <c r="C27" s="25"/>
      <c r="D27" s="29"/>
      <c r="E27" s="30"/>
      <c r="F27" s="30"/>
      <c r="G27" s="30"/>
      <c r="H27" s="30"/>
      <c r="I27" s="31"/>
      <c r="J27" s="23"/>
      <c r="K27" s="105"/>
      <c r="L27" s="163"/>
    </row>
    <row r="28" spans="1:12" ht="30" customHeight="1">
      <c r="A28" s="20" t="s">
        <v>149</v>
      </c>
      <c r="B28" s="28" t="s">
        <v>145</v>
      </c>
      <c r="C28" s="25"/>
      <c r="D28" s="29">
        <f>F28+I28+J28</f>
        <v>1244.26649</v>
      </c>
      <c r="E28" s="30"/>
      <c r="F28" s="30">
        <f>G28+H28</f>
        <v>1122.95051</v>
      </c>
      <c r="G28" s="30">
        <v>999.42595</v>
      </c>
      <c r="H28" s="30">
        <v>123.52456</v>
      </c>
      <c r="I28" s="31">
        <v>59.10266</v>
      </c>
      <c r="J28" s="104">
        <v>62.21332</v>
      </c>
      <c r="K28" s="106" t="s">
        <v>142</v>
      </c>
      <c r="L28" s="163"/>
    </row>
    <row r="29" spans="1:12" ht="30" customHeight="1">
      <c r="A29" s="20" t="s">
        <v>150</v>
      </c>
      <c r="B29" s="33" t="s">
        <v>147</v>
      </c>
      <c r="C29" s="25"/>
      <c r="D29" s="29">
        <v>536.91062</v>
      </c>
      <c r="E29" s="30"/>
      <c r="F29" s="30">
        <v>0</v>
      </c>
      <c r="G29" s="30">
        <v>0</v>
      </c>
      <c r="H29" s="30">
        <v>0</v>
      </c>
      <c r="I29" s="31">
        <v>536.91062</v>
      </c>
      <c r="J29" s="107"/>
      <c r="K29" s="106"/>
      <c r="L29" s="163"/>
    </row>
    <row r="30" spans="1:12" ht="30" customHeight="1">
      <c r="A30" s="20" t="s">
        <v>119</v>
      </c>
      <c r="B30" s="33" t="s">
        <v>151</v>
      </c>
      <c r="C30" s="25"/>
      <c r="D30" s="29">
        <f>F30+I30</f>
        <v>209.03500000000003</v>
      </c>
      <c r="E30" s="30"/>
      <c r="F30" s="30">
        <v>0</v>
      </c>
      <c r="G30" s="31">
        <f>G32+G33</f>
        <v>0</v>
      </c>
      <c r="H30" s="31">
        <f>H32+H33</f>
        <v>0</v>
      </c>
      <c r="I30" s="31">
        <f>I32+I33</f>
        <v>209.03500000000003</v>
      </c>
      <c r="J30" s="23"/>
      <c r="K30" s="166" t="s">
        <v>152</v>
      </c>
      <c r="L30" s="163"/>
    </row>
    <row r="31" spans="1:12" ht="30" customHeight="1">
      <c r="A31" s="20"/>
      <c r="B31" s="33" t="s">
        <v>143</v>
      </c>
      <c r="C31" s="25"/>
      <c r="D31" s="30"/>
      <c r="E31" s="30"/>
      <c r="F31" s="30"/>
      <c r="G31" s="30"/>
      <c r="H31" s="30"/>
      <c r="I31" s="31"/>
      <c r="J31" s="23"/>
      <c r="K31" s="167"/>
      <c r="L31" s="163"/>
    </row>
    <row r="32" spans="1:12" ht="30" customHeight="1">
      <c r="A32" s="20" t="s">
        <v>153</v>
      </c>
      <c r="B32" s="33" t="s">
        <v>145</v>
      </c>
      <c r="C32" s="25"/>
      <c r="D32" s="30">
        <f>F32+I32</f>
        <v>72.831</v>
      </c>
      <c r="E32" s="30"/>
      <c r="F32" s="30">
        <v>0</v>
      </c>
      <c r="G32" s="30"/>
      <c r="H32" s="30"/>
      <c r="I32" s="31">
        <v>72.831</v>
      </c>
      <c r="J32" s="23"/>
      <c r="K32" s="167"/>
      <c r="L32" s="163"/>
    </row>
    <row r="33" spans="1:12" ht="30" customHeight="1">
      <c r="A33" s="20" t="s">
        <v>154</v>
      </c>
      <c r="B33" s="33" t="s">
        <v>147</v>
      </c>
      <c r="C33" s="25"/>
      <c r="D33" s="30">
        <f>F33+I33</f>
        <v>136.204</v>
      </c>
      <c r="E33" s="30"/>
      <c r="F33" s="30">
        <v>0</v>
      </c>
      <c r="G33" s="30"/>
      <c r="H33" s="30"/>
      <c r="I33" s="31">
        <v>136.204</v>
      </c>
      <c r="J33" s="23"/>
      <c r="K33" s="167"/>
      <c r="L33" s="163"/>
    </row>
    <row r="34" spans="1:12" ht="30" customHeight="1">
      <c r="A34" s="20" t="s">
        <v>155</v>
      </c>
      <c r="B34" s="28" t="s">
        <v>156</v>
      </c>
      <c r="C34" s="25"/>
      <c r="D34" s="29">
        <f>F34+I34+J34</f>
        <v>1483.70839</v>
      </c>
      <c r="E34" s="30"/>
      <c r="F34" s="30">
        <f>G34+H34</f>
        <v>870.41108</v>
      </c>
      <c r="G34" s="30">
        <f>G36</f>
        <v>774.66586</v>
      </c>
      <c r="H34" s="30">
        <f>H36</f>
        <v>95.74522</v>
      </c>
      <c r="I34" s="30">
        <f>I36+I37</f>
        <v>565.0750899999999</v>
      </c>
      <c r="J34" s="21">
        <f>J36</f>
        <v>48.22222</v>
      </c>
      <c r="K34" s="167" t="s">
        <v>142</v>
      </c>
      <c r="L34" s="163"/>
    </row>
    <row r="35" spans="1:12" ht="21.75" customHeight="1">
      <c r="A35" s="20"/>
      <c r="B35" s="28" t="s">
        <v>143</v>
      </c>
      <c r="C35" s="25"/>
      <c r="D35" s="29"/>
      <c r="E35" s="30"/>
      <c r="F35" s="30"/>
      <c r="G35" s="30"/>
      <c r="H35" s="30"/>
      <c r="I35" s="30"/>
      <c r="J35" s="21"/>
      <c r="K35" s="167"/>
      <c r="L35" s="163"/>
    </row>
    <row r="36" spans="1:12" ht="30" customHeight="1">
      <c r="A36" s="20" t="s">
        <v>157</v>
      </c>
      <c r="B36" s="28" t="s">
        <v>145</v>
      </c>
      <c r="C36" s="25"/>
      <c r="D36" s="29">
        <f>F36+I36+J36</f>
        <v>964.44441</v>
      </c>
      <c r="E36" s="30"/>
      <c r="F36" s="30">
        <f>G36+H36</f>
        <v>870.41108</v>
      </c>
      <c r="G36" s="30">
        <v>774.66586</v>
      </c>
      <c r="H36" s="30">
        <v>95.74522</v>
      </c>
      <c r="I36" s="30">
        <v>45.81111</v>
      </c>
      <c r="J36" s="21">
        <v>48.22222</v>
      </c>
      <c r="K36" s="167" t="s">
        <v>142</v>
      </c>
      <c r="L36" s="163"/>
    </row>
    <row r="37" spans="1:12" ht="30" customHeight="1">
      <c r="A37" s="20" t="s">
        <v>158</v>
      </c>
      <c r="B37" s="28" t="s">
        <v>147</v>
      </c>
      <c r="C37" s="25"/>
      <c r="D37" s="29">
        <f>I37</f>
        <v>519.26398</v>
      </c>
      <c r="E37" s="30"/>
      <c r="F37" s="30"/>
      <c r="G37" s="30"/>
      <c r="H37" s="30"/>
      <c r="I37" s="30">
        <v>519.26398</v>
      </c>
      <c r="J37" s="21"/>
      <c r="K37" s="167"/>
      <c r="L37" s="163"/>
    </row>
    <row r="38" spans="1:12" ht="72" customHeight="1">
      <c r="A38" s="20" t="s">
        <v>159</v>
      </c>
      <c r="B38" s="28" t="s">
        <v>160</v>
      </c>
      <c r="C38" s="25"/>
      <c r="D38" s="29">
        <f>I38</f>
        <v>15.3</v>
      </c>
      <c r="E38" s="30"/>
      <c r="F38" s="30"/>
      <c r="G38" s="30"/>
      <c r="H38" s="30"/>
      <c r="I38" s="30">
        <v>15.3</v>
      </c>
      <c r="J38" s="23"/>
      <c r="K38" s="27" t="s">
        <v>142</v>
      </c>
      <c r="L38" s="164"/>
    </row>
    <row r="39" spans="1:13" ht="126" customHeight="1">
      <c r="A39" s="34" t="s">
        <v>99</v>
      </c>
      <c r="B39" s="35" t="s">
        <v>138</v>
      </c>
      <c r="C39" s="36">
        <v>2019</v>
      </c>
      <c r="D39" s="37">
        <f>E39+F39+I39+J39</f>
        <v>9300.904939999999</v>
      </c>
      <c r="E39" s="37">
        <f>E40+E44+E48+E52+E56+E60+E68</f>
        <v>0</v>
      </c>
      <c r="F39" s="37">
        <f>G39+H39</f>
        <v>3647.5447899999995</v>
      </c>
      <c r="G39" s="37">
        <f>G40+G44+G48+G52+G56+G60+G68</f>
        <v>3574.5938899999996</v>
      </c>
      <c r="H39" s="37">
        <f>H40+H44+H48+H52+H56+H60+H68</f>
        <v>72.95089999999999</v>
      </c>
      <c r="I39" s="37">
        <f>I40+I44+I48+I52+I56+I60+I68+I64</f>
        <v>5653.3601499999995</v>
      </c>
      <c r="J39" s="37">
        <f>J40+J44+J48+J52+J56+J60+J68</f>
        <v>0</v>
      </c>
      <c r="K39" s="38" t="s">
        <v>161</v>
      </c>
      <c r="L39" s="39" t="s">
        <v>0</v>
      </c>
      <c r="M39" s="5"/>
    </row>
    <row r="40" spans="1:14" ht="27" customHeight="1">
      <c r="A40" s="40" t="s">
        <v>1</v>
      </c>
      <c r="B40" s="41" t="s">
        <v>2</v>
      </c>
      <c r="C40" s="42"/>
      <c r="D40" s="29">
        <f>F40+I40+E40+J40</f>
        <v>1362.062</v>
      </c>
      <c r="E40" s="29"/>
      <c r="F40" s="29">
        <f>G40+H40</f>
        <v>1228.96096</v>
      </c>
      <c r="G40" s="29">
        <f>G42+G43</f>
        <v>1204.67574</v>
      </c>
      <c r="H40" s="29">
        <f>H42+H43</f>
        <v>24.28522</v>
      </c>
      <c r="I40" s="29">
        <f>I42+I43</f>
        <v>133.10104</v>
      </c>
      <c r="J40" s="29"/>
      <c r="K40" s="169" t="s">
        <v>98</v>
      </c>
      <c r="L40" s="170"/>
      <c r="M40" s="5"/>
      <c r="N40" s="5"/>
    </row>
    <row r="41" spans="1:13" ht="27" customHeight="1">
      <c r="A41" s="40"/>
      <c r="B41" s="41" t="s">
        <v>3</v>
      </c>
      <c r="C41" s="42"/>
      <c r="D41" s="29"/>
      <c r="E41" s="29"/>
      <c r="F41" s="29"/>
      <c r="G41" s="29"/>
      <c r="H41" s="29"/>
      <c r="I41" s="29"/>
      <c r="J41" s="29"/>
      <c r="K41" s="169"/>
      <c r="L41" s="170"/>
      <c r="M41" s="5"/>
    </row>
    <row r="42" spans="1:14" ht="27" customHeight="1">
      <c r="A42" s="40" t="s">
        <v>4</v>
      </c>
      <c r="B42" s="41" t="s">
        <v>145</v>
      </c>
      <c r="C42" s="42"/>
      <c r="D42" s="29">
        <f>E42+F42+I42+J42</f>
        <v>1362.062</v>
      </c>
      <c r="E42" s="29">
        <v>0</v>
      </c>
      <c r="F42" s="29">
        <f>G42+H42</f>
        <v>1228.96096</v>
      </c>
      <c r="G42" s="29">
        <v>1204.67574</v>
      </c>
      <c r="H42" s="29">
        <v>24.28522</v>
      </c>
      <c r="I42" s="29">
        <v>133.10104</v>
      </c>
      <c r="J42" s="29"/>
      <c r="K42" s="169"/>
      <c r="L42" s="170"/>
      <c r="N42" s="5"/>
    </row>
    <row r="43" spans="1:13" ht="27" customHeight="1">
      <c r="A43" s="40" t="s">
        <v>5</v>
      </c>
      <c r="B43" s="41" t="s">
        <v>147</v>
      </c>
      <c r="C43" s="42"/>
      <c r="D43" s="29"/>
      <c r="E43" s="29"/>
      <c r="F43" s="29"/>
      <c r="G43" s="29"/>
      <c r="H43" s="29"/>
      <c r="I43" s="29"/>
      <c r="J43" s="29"/>
      <c r="K43" s="169"/>
      <c r="L43" s="170"/>
      <c r="M43" s="5"/>
    </row>
    <row r="44" spans="1:12" ht="27" customHeight="1">
      <c r="A44" s="43" t="s">
        <v>6</v>
      </c>
      <c r="B44" s="33" t="s">
        <v>7</v>
      </c>
      <c r="C44" s="44"/>
      <c r="D44" s="31">
        <f>F44+I44+E44+J44</f>
        <v>2256.1899999999996</v>
      </c>
      <c r="E44" s="31"/>
      <c r="F44" s="31">
        <f>G44+H44</f>
        <v>960.297</v>
      </c>
      <c r="G44" s="31">
        <f>G46</f>
        <v>941.09106</v>
      </c>
      <c r="H44" s="31">
        <f>H46</f>
        <v>19.20594</v>
      </c>
      <c r="I44" s="31">
        <f>I46+I47</f>
        <v>1295.8929999999998</v>
      </c>
      <c r="J44" s="31"/>
      <c r="K44" s="170" t="s">
        <v>98</v>
      </c>
      <c r="L44" s="170"/>
    </row>
    <row r="45" spans="1:13" ht="27" customHeight="1">
      <c r="A45" s="43"/>
      <c r="B45" s="33" t="s">
        <v>3</v>
      </c>
      <c r="C45" s="44"/>
      <c r="D45" s="31"/>
      <c r="E45" s="31"/>
      <c r="F45" s="31"/>
      <c r="G45" s="31"/>
      <c r="H45" s="31"/>
      <c r="I45" s="31"/>
      <c r="J45" s="31"/>
      <c r="K45" s="170"/>
      <c r="L45" s="170"/>
      <c r="M45" s="5"/>
    </row>
    <row r="46" spans="1:12" ht="27" customHeight="1">
      <c r="A46" s="40" t="s">
        <v>8</v>
      </c>
      <c r="B46" s="41" t="s">
        <v>145</v>
      </c>
      <c r="C46" s="42"/>
      <c r="D46" s="29">
        <f>E46+F46+I46+J46</f>
        <v>1064.041</v>
      </c>
      <c r="E46" s="29">
        <v>0</v>
      </c>
      <c r="F46" s="29">
        <f>G46+H46</f>
        <v>960.297</v>
      </c>
      <c r="G46" s="29">
        <v>941.09106</v>
      </c>
      <c r="H46" s="29">
        <v>19.20594</v>
      </c>
      <c r="I46" s="29">
        <v>103.744</v>
      </c>
      <c r="J46" s="29"/>
      <c r="K46" s="171"/>
      <c r="L46" s="173"/>
    </row>
    <row r="47" spans="1:12" ht="27" customHeight="1">
      <c r="A47" s="40" t="s">
        <v>9</v>
      </c>
      <c r="B47" s="41" t="s">
        <v>147</v>
      </c>
      <c r="C47" s="42"/>
      <c r="D47" s="29">
        <f>I47</f>
        <v>1192.149</v>
      </c>
      <c r="E47" s="29"/>
      <c r="F47" s="29"/>
      <c r="G47" s="29"/>
      <c r="H47" s="29"/>
      <c r="I47" s="29">
        <v>1192.149</v>
      </c>
      <c r="J47" s="29"/>
      <c r="K47" s="171"/>
      <c r="L47" s="173"/>
    </row>
    <row r="48" spans="1:12" ht="27" customHeight="1">
      <c r="A48" s="40" t="s">
        <v>10</v>
      </c>
      <c r="B48" s="41" t="s">
        <v>11</v>
      </c>
      <c r="C48" s="42"/>
      <c r="D48" s="29">
        <f>F48+I48+E48+J48</f>
        <v>1073.0059999999999</v>
      </c>
      <c r="E48" s="29"/>
      <c r="F48" s="29">
        <f>G48+H48</f>
        <v>850.1829799999999</v>
      </c>
      <c r="G48" s="29">
        <f>G50+G51</f>
        <v>833.17932</v>
      </c>
      <c r="H48" s="29">
        <f>H50+H51</f>
        <v>17.00366</v>
      </c>
      <c r="I48" s="29">
        <f>I50+I51</f>
        <v>222.82301999999999</v>
      </c>
      <c r="J48" s="29"/>
      <c r="K48" s="169" t="s">
        <v>98</v>
      </c>
      <c r="L48" s="173"/>
    </row>
    <row r="49" spans="1:12" ht="27" customHeight="1">
      <c r="A49" s="40"/>
      <c r="B49" s="41" t="s">
        <v>3</v>
      </c>
      <c r="C49" s="42"/>
      <c r="D49" s="29"/>
      <c r="E49" s="29"/>
      <c r="F49" s="29"/>
      <c r="G49" s="29"/>
      <c r="H49" s="29"/>
      <c r="I49" s="29"/>
      <c r="J49" s="29"/>
      <c r="K49" s="169"/>
      <c r="L49" s="169"/>
    </row>
    <row r="50" spans="1:12" ht="27" customHeight="1">
      <c r="A50" s="40" t="s">
        <v>12</v>
      </c>
      <c r="B50" s="41" t="s">
        <v>145</v>
      </c>
      <c r="C50" s="42"/>
      <c r="D50" s="29">
        <f>E50+F50+I50+J50</f>
        <v>942.031</v>
      </c>
      <c r="E50" s="29">
        <v>0</v>
      </c>
      <c r="F50" s="29">
        <f>G50+H50</f>
        <v>850.1829799999999</v>
      </c>
      <c r="G50" s="29">
        <v>833.17932</v>
      </c>
      <c r="H50" s="29">
        <v>17.00366</v>
      </c>
      <c r="I50" s="29">
        <v>91.84802</v>
      </c>
      <c r="J50" s="29"/>
      <c r="K50" s="169"/>
      <c r="L50" s="169"/>
    </row>
    <row r="51" spans="1:12" ht="27" customHeight="1">
      <c r="A51" s="40" t="s">
        <v>13</v>
      </c>
      <c r="B51" s="41" t="s">
        <v>147</v>
      </c>
      <c r="C51" s="42"/>
      <c r="D51" s="29">
        <f>I51</f>
        <v>130.975</v>
      </c>
      <c r="E51" s="29"/>
      <c r="F51" s="29"/>
      <c r="G51" s="29"/>
      <c r="H51" s="29"/>
      <c r="I51" s="29">
        <v>130.975</v>
      </c>
      <c r="J51" s="29"/>
      <c r="K51" s="169"/>
      <c r="L51" s="173"/>
    </row>
    <row r="52" spans="1:12" ht="27" customHeight="1">
      <c r="A52" s="40" t="s">
        <v>14</v>
      </c>
      <c r="B52" s="41" t="s">
        <v>15</v>
      </c>
      <c r="C52" s="42"/>
      <c r="D52" s="29">
        <f>F52+I52+E52+J52</f>
        <v>1337.0616800000003</v>
      </c>
      <c r="E52" s="29"/>
      <c r="F52" s="29">
        <f>G52+H52</f>
        <v>608.1038500000001</v>
      </c>
      <c r="G52" s="29">
        <f>G54+G55</f>
        <v>595.64777</v>
      </c>
      <c r="H52" s="29">
        <f>H54+H55</f>
        <v>12.45608</v>
      </c>
      <c r="I52" s="29">
        <f>I54+I55</f>
        <v>728.9578300000001</v>
      </c>
      <c r="J52" s="29"/>
      <c r="K52" s="169" t="s">
        <v>98</v>
      </c>
      <c r="L52" s="173"/>
    </row>
    <row r="53" spans="1:12" ht="27" customHeight="1">
      <c r="A53" s="40"/>
      <c r="B53" s="41" t="s">
        <v>3</v>
      </c>
      <c r="C53" s="42"/>
      <c r="D53" s="29"/>
      <c r="E53" s="29"/>
      <c r="F53" s="29"/>
      <c r="G53" s="29"/>
      <c r="H53" s="29"/>
      <c r="I53" s="29"/>
      <c r="J53" s="29"/>
      <c r="K53" s="169"/>
      <c r="L53" s="169"/>
    </row>
    <row r="54" spans="1:12" ht="27" customHeight="1">
      <c r="A54" s="40" t="s">
        <v>16</v>
      </c>
      <c r="B54" s="41" t="s">
        <v>145</v>
      </c>
      <c r="C54" s="42"/>
      <c r="D54" s="29">
        <f>E54+F54+I54+J54</f>
        <v>980.17568</v>
      </c>
      <c r="E54" s="29">
        <v>0</v>
      </c>
      <c r="F54" s="29">
        <f>G54+H54</f>
        <v>608.1038500000001</v>
      </c>
      <c r="G54" s="29">
        <v>595.64777</v>
      </c>
      <c r="H54" s="29">
        <v>12.45608</v>
      </c>
      <c r="I54" s="29">
        <v>372.07183</v>
      </c>
      <c r="J54" s="29"/>
      <c r="K54" s="169"/>
      <c r="L54" s="169"/>
    </row>
    <row r="55" spans="1:12" ht="27" customHeight="1">
      <c r="A55" s="40" t="s">
        <v>17</v>
      </c>
      <c r="B55" s="41" t="s">
        <v>147</v>
      </c>
      <c r="C55" s="42"/>
      <c r="D55" s="29">
        <f>I55</f>
        <v>356.886</v>
      </c>
      <c r="E55" s="29"/>
      <c r="F55" s="29"/>
      <c r="G55" s="29"/>
      <c r="H55" s="29"/>
      <c r="I55" s="29">
        <v>356.886</v>
      </c>
      <c r="J55" s="29"/>
      <c r="K55" s="169"/>
      <c r="L55" s="173"/>
    </row>
    <row r="56" spans="1:12" ht="30" customHeight="1">
      <c r="A56" s="45" t="s">
        <v>127</v>
      </c>
      <c r="B56" s="41" t="s">
        <v>151</v>
      </c>
      <c r="C56" s="42"/>
      <c r="D56" s="29">
        <f>F56+I56</f>
        <v>1844.10213</v>
      </c>
      <c r="E56" s="29"/>
      <c r="F56" s="29">
        <v>0</v>
      </c>
      <c r="G56" s="29"/>
      <c r="H56" s="29"/>
      <c r="I56" s="29">
        <f>I58+I59</f>
        <v>1844.10213</v>
      </c>
      <c r="J56" s="46"/>
      <c r="K56" s="169" t="s">
        <v>152</v>
      </c>
      <c r="L56" s="173"/>
    </row>
    <row r="57" spans="1:12" ht="30" customHeight="1">
      <c r="A57" s="45"/>
      <c r="B57" s="41" t="s">
        <v>143</v>
      </c>
      <c r="C57" s="42"/>
      <c r="D57" s="29"/>
      <c r="E57" s="29"/>
      <c r="F57" s="29"/>
      <c r="G57" s="29"/>
      <c r="H57" s="29"/>
      <c r="I57" s="29"/>
      <c r="J57" s="46"/>
      <c r="K57" s="169"/>
      <c r="L57" s="169"/>
    </row>
    <row r="58" spans="1:12" ht="30" customHeight="1">
      <c r="A58" s="45" t="s">
        <v>18</v>
      </c>
      <c r="B58" s="41" t="s">
        <v>145</v>
      </c>
      <c r="C58" s="42"/>
      <c r="D58" s="29">
        <f>F58+I58</f>
        <v>854.56628</v>
      </c>
      <c r="E58" s="29"/>
      <c r="F58" s="29">
        <v>0</v>
      </c>
      <c r="G58" s="29"/>
      <c r="H58" s="29"/>
      <c r="I58" s="29">
        <f>730.07728+124.489</f>
        <v>854.56628</v>
      </c>
      <c r="J58" s="46"/>
      <c r="K58" s="169"/>
      <c r="L58" s="169"/>
    </row>
    <row r="59" spans="1:12" ht="30" customHeight="1">
      <c r="A59" s="45" t="s">
        <v>19</v>
      </c>
      <c r="B59" s="41" t="s">
        <v>147</v>
      </c>
      <c r="C59" s="42"/>
      <c r="D59" s="29">
        <f>F59+I59</f>
        <v>989.53585</v>
      </c>
      <c r="E59" s="29"/>
      <c r="F59" s="29">
        <v>0</v>
      </c>
      <c r="G59" s="29"/>
      <c r="H59" s="29"/>
      <c r="I59" s="29">
        <v>989.53585</v>
      </c>
      <c r="J59" s="46"/>
      <c r="K59" s="169"/>
      <c r="L59" s="173"/>
    </row>
    <row r="60" spans="1:12" ht="30" customHeight="1">
      <c r="A60" s="45" t="s">
        <v>20</v>
      </c>
      <c r="B60" s="41" t="s">
        <v>21</v>
      </c>
      <c r="C60" s="42"/>
      <c r="D60" s="29">
        <f>F60+I60</f>
        <v>1397.90313</v>
      </c>
      <c r="E60" s="29"/>
      <c r="F60" s="29">
        <v>0</v>
      </c>
      <c r="G60" s="29"/>
      <c r="H60" s="29"/>
      <c r="I60" s="29">
        <f>I62+I63</f>
        <v>1397.90313</v>
      </c>
      <c r="J60" s="46"/>
      <c r="K60" s="169" t="s">
        <v>152</v>
      </c>
      <c r="L60" s="173"/>
    </row>
    <row r="61" spans="1:12" ht="30" customHeight="1">
      <c r="A61" s="45"/>
      <c r="B61" s="41" t="s">
        <v>143</v>
      </c>
      <c r="C61" s="42"/>
      <c r="D61" s="29"/>
      <c r="E61" s="29"/>
      <c r="F61" s="29"/>
      <c r="G61" s="29"/>
      <c r="H61" s="29"/>
      <c r="I61" s="29"/>
      <c r="J61" s="46"/>
      <c r="K61" s="169"/>
      <c r="L61" s="169"/>
    </row>
    <row r="62" spans="1:12" ht="30" customHeight="1">
      <c r="A62" s="45" t="s">
        <v>22</v>
      </c>
      <c r="B62" s="41" t="s">
        <v>145</v>
      </c>
      <c r="C62" s="42"/>
      <c r="D62" s="29">
        <f>F62+I62</f>
        <v>1182.58195</v>
      </c>
      <c r="E62" s="29"/>
      <c r="F62" s="29">
        <v>0</v>
      </c>
      <c r="G62" s="29"/>
      <c r="H62" s="29"/>
      <c r="I62" s="29">
        <f>1058.09295+124.489</f>
        <v>1182.58195</v>
      </c>
      <c r="J62" s="46"/>
      <c r="K62" s="169"/>
      <c r="L62" s="169"/>
    </row>
    <row r="63" spans="1:12" ht="30" customHeight="1">
      <c r="A63" s="45" t="s">
        <v>23</v>
      </c>
      <c r="B63" s="41" t="s">
        <v>147</v>
      </c>
      <c r="C63" s="42"/>
      <c r="D63" s="29">
        <f>F63+I63</f>
        <v>215.32118</v>
      </c>
      <c r="E63" s="29"/>
      <c r="F63" s="29">
        <v>0</v>
      </c>
      <c r="G63" s="29"/>
      <c r="H63" s="29"/>
      <c r="I63" s="29">
        <v>215.32118</v>
      </c>
      <c r="J63" s="46"/>
      <c r="K63" s="169"/>
      <c r="L63" s="173"/>
    </row>
    <row r="64" spans="1:12" ht="30" customHeight="1">
      <c r="A64" s="45" t="s">
        <v>24</v>
      </c>
      <c r="B64" s="41" t="s">
        <v>151</v>
      </c>
      <c r="C64" s="42"/>
      <c r="D64" s="29">
        <f>F64+I64</f>
        <v>0</v>
      </c>
      <c r="E64" s="29"/>
      <c r="F64" s="29">
        <v>0</v>
      </c>
      <c r="G64" s="29">
        <f>G66+G67</f>
        <v>0</v>
      </c>
      <c r="H64" s="29">
        <f>H66+H67</f>
        <v>0</v>
      </c>
      <c r="I64" s="29">
        <f>I66+I67</f>
        <v>0</v>
      </c>
      <c r="J64" s="46"/>
      <c r="K64" s="169" t="s">
        <v>152</v>
      </c>
      <c r="L64" s="173"/>
    </row>
    <row r="65" spans="1:12" ht="30" customHeight="1">
      <c r="A65" s="45"/>
      <c r="B65" s="41" t="s">
        <v>143</v>
      </c>
      <c r="C65" s="42"/>
      <c r="D65" s="29"/>
      <c r="E65" s="29"/>
      <c r="F65" s="29"/>
      <c r="G65" s="29"/>
      <c r="H65" s="29"/>
      <c r="I65" s="29"/>
      <c r="J65" s="46"/>
      <c r="K65" s="169"/>
      <c r="L65" s="169"/>
    </row>
    <row r="66" spans="1:12" ht="30" customHeight="1">
      <c r="A66" s="45" t="s">
        <v>25</v>
      </c>
      <c r="B66" s="41" t="s">
        <v>145</v>
      </c>
      <c r="C66" s="42"/>
      <c r="D66" s="29">
        <f>F66+I66</f>
        <v>0</v>
      </c>
      <c r="E66" s="29"/>
      <c r="F66" s="29">
        <v>0</v>
      </c>
      <c r="G66" s="29"/>
      <c r="H66" s="29"/>
      <c r="I66" s="29">
        <v>0</v>
      </c>
      <c r="J66" s="46"/>
      <c r="K66" s="169"/>
      <c r="L66" s="169"/>
    </row>
    <row r="67" spans="1:12" ht="30" customHeight="1">
      <c r="A67" s="45" t="s">
        <v>26</v>
      </c>
      <c r="B67" s="41" t="s">
        <v>147</v>
      </c>
      <c r="C67" s="42"/>
      <c r="D67" s="29">
        <f>F67+I67</f>
        <v>0</v>
      </c>
      <c r="E67" s="29"/>
      <c r="F67" s="29">
        <v>0</v>
      </c>
      <c r="G67" s="29"/>
      <c r="H67" s="29"/>
      <c r="I67" s="29">
        <v>0</v>
      </c>
      <c r="J67" s="46"/>
      <c r="K67" s="169"/>
      <c r="L67" s="173"/>
    </row>
    <row r="68" spans="1:12" ht="69.75" customHeight="1">
      <c r="A68" s="34" t="s">
        <v>27</v>
      </c>
      <c r="B68" s="33" t="s">
        <v>160</v>
      </c>
      <c r="C68" s="44"/>
      <c r="D68" s="31">
        <f>E68+F68+I68+J68</f>
        <v>30.58</v>
      </c>
      <c r="E68" s="31"/>
      <c r="F68" s="31"/>
      <c r="G68" s="31"/>
      <c r="H68" s="31"/>
      <c r="I68" s="31">
        <v>30.58</v>
      </c>
      <c r="J68" s="47"/>
      <c r="K68" s="48"/>
      <c r="L68" s="49"/>
    </row>
    <row r="69" spans="1:18" ht="104.25" customHeight="1">
      <c r="A69" s="50" t="s">
        <v>100</v>
      </c>
      <c r="B69" s="51" t="s">
        <v>138</v>
      </c>
      <c r="C69" s="52">
        <v>2020</v>
      </c>
      <c r="D69" s="53">
        <f>F69+I69+J69</f>
        <v>7945.074</v>
      </c>
      <c r="E69" s="53"/>
      <c r="F69" s="53">
        <f>F70+F74+F78+F82+F86+F91+F87</f>
        <v>4949.4</v>
      </c>
      <c r="G69" s="53">
        <f>G70+G74+G78+G82+G86+G91+G87</f>
        <v>4522.0137700000005</v>
      </c>
      <c r="H69" s="53">
        <f>H70+H74+H78+H82+H86+H91+H87</f>
        <v>427.38623</v>
      </c>
      <c r="I69" s="53">
        <f>I70+I74+I78+I82+I86+I91+I87+I92</f>
        <v>2995.674</v>
      </c>
      <c r="J69" s="53">
        <f>J70+J74+J78+J82+J86+J91</f>
        <v>0</v>
      </c>
      <c r="K69" s="172" t="s">
        <v>98</v>
      </c>
      <c r="L69" s="49" t="s">
        <v>165</v>
      </c>
      <c r="M69" s="5">
        <v>2860.594</v>
      </c>
      <c r="N69" s="5">
        <v>7809.994</v>
      </c>
      <c r="O69">
        <v>65.22</v>
      </c>
      <c r="P69" s="5"/>
      <c r="R69">
        <v>2783.616</v>
      </c>
    </row>
    <row r="70" spans="1:16" ht="30" customHeight="1">
      <c r="A70" s="55" t="s">
        <v>28</v>
      </c>
      <c r="B70" s="56" t="s">
        <v>29</v>
      </c>
      <c r="C70" s="52"/>
      <c r="D70" s="57">
        <f>F70+I70+J70</f>
        <v>1930.40288</v>
      </c>
      <c r="E70" s="57"/>
      <c r="F70" s="57">
        <f>F72+F73</f>
        <v>1025.5053</v>
      </c>
      <c r="G70" s="57">
        <f>G72+G73</f>
        <v>936.94655</v>
      </c>
      <c r="H70" s="57">
        <f>H72+H73</f>
        <v>88.55875</v>
      </c>
      <c r="I70" s="57">
        <f>I72+I73</f>
        <v>904.8975800000001</v>
      </c>
      <c r="J70" s="57"/>
      <c r="K70" s="173"/>
      <c r="L70" s="58"/>
      <c r="M70" s="5"/>
      <c r="N70" s="101"/>
      <c r="O70" s="5"/>
      <c r="P70" s="5"/>
    </row>
    <row r="71" spans="1:14" ht="30" customHeight="1">
      <c r="A71" s="40"/>
      <c r="B71" s="41" t="s">
        <v>143</v>
      </c>
      <c r="C71" s="29"/>
      <c r="D71" s="29"/>
      <c r="E71" s="29"/>
      <c r="F71" s="29"/>
      <c r="G71" s="29"/>
      <c r="H71" s="29"/>
      <c r="I71" s="29"/>
      <c r="J71" s="29"/>
      <c r="K71" s="173"/>
      <c r="L71" s="49"/>
      <c r="M71" s="5"/>
      <c r="N71" s="1"/>
    </row>
    <row r="72" spans="1:15" ht="30" customHeight="1">
      <c r="A72" s="40" t="s">
        <v>30</v>
      </c>
      <c r="B72" s="41" t="s">
        <v>145</v>
      </c>
      <c r="C72" s="42"/>
      <c r="D72" s="29">
        <f>F72+I72+J72</f>
        <v>1410.52757</v>
      </c>
      <c r="E72" s="29"/>
      <c r="F72" s="29">
        <f>G72+H72</f>
        <v>1025.5053</v>
      </c>
      <c r="G72" s="29">
        <v>936.94655</v>
      </c>
      <c r="H72" s="29">
        <v>88.55875</v>
      </c>
      <c r="I72" s="29">
        <v>385.02227</v>
      </c>
      <c r="J72" s="29"/>
      <c r="K72" s="173"/>
      <c r="L72" s="49"/>
      <c r="N72" s="59"/>
      <c r="O72" s="5"/>
    </row>
    <row r="73" spans="1:14" ht="30" customHeight="1">
      <c r="A73" s="40" t="s">
        <v>31</v>
      </c>
      <c r="B73" s="41" t="s">
        <v>147</v>
      </c>
      <c r="C73" s="42"/>
      <c r="D73" s="29">
        <f>F73+I73+J73</f>
        <v>519.87531</v>
      </c>
      <c r="E73" s="29"/>
      <c r="F73" s="29"/>
      <c r="G73" s="29"/>
      <c r="H73" s="29"/>
      <c r="I73" s="29">
        <v>519.87531</v>
      </c>
      <c r="J73" s="29"/>
      <c r="K73" s="173"/>
      <c r="L73" s="49"/>
      <c r="N73" s="101"/>
    </row>
    <row r="74" spans="1:14" ht="30" customHeight="1">
      <c r="A74" s="55" t="s">
        <v>32</v>
      </c>
      <c r="B74" s="56" t="s">
        <v>33</v>
      </c>
      <c r="C74" s="52"/>
      <c r="D74" s="57">
        <f>F74+I74+J74</f>
        <v>1527.93298</v>
      </c>
      <c r="E74" s="57"/>
      <c r="F74" s="57">
        <f>F76+F77</f>
        <v>1069.00804</v>
      </c>
      <c r="G74" s="57">
        <f>G76+G77</f>
        <v>976.6979</v>
      </c>
      <c r="H74" s="57">
        <f>H76+H77</f>
        <v>92.31014</v>
      </c>
      <c r="I74" s="57">
        <f>I76+I77</f>
        <v>458.92494</v>
      </c>
      <c r="J74" s="57"/>
      <c r="K74" s="173"/>
      <c r="L74" s="49"/>
      <c r="M74" s="5"/>
      <c r="N74" s="1"/>
    </row>
    <row r="75" spans="1:15" ht="30" customHeight="1">
      <c r="A75" s="40"/>
      <c r="B75" s="41" t="s">
        <v>143</v>
      </c>
      <c r="C75" s="29"/>
      <c r="D75" s="29"/>
      <c r="E75" s="29"/>
      <c r="F75" s="29"/>
      <c r="G75" s="29"/>
      <c r="H75" s="29"/>
      <c r="I75" s="29"/>
      <c r="J75" s="29"/>
      <c r="K75" s="173"/>
      <c r="L75" s="49"/>
      <c r="N75" s="59"/>
      <c r="O75" s="5"/>
    </row>
    <row r="76" spans="1:14" ht="30" customHeight="1">
      <c r="A76" s="40" t="s">
        <v>34</v>
      </c>
      <c r="B76" s="41" t="s">
        <v>145</v>
      </c>
      <c r="C76" s="42"/>
      <c r="D76" s="29">
        <f>F76+I76+J76</f>
        <v>1527.93298</v>
      </c>
      <c r="E76" s="29"/>
      <c r="F76" s="29">
        <f>G76+H76</f>
        <v>1069.00804</v>
      </c>
      <c r="G76" s="29">
        <v>976.6979</v>
      </c>
      <c r="H76" s="29">
        <v>92.31014</v>
      </c>
      <c r="I76" s="29">
        <v>458.92494</v>
      </c>
      <c r="J76" s="29"/>
      <c r="K76" s="173"/>
      <c r="L76" s="49"/>
      <c r="N76" s="1"/>
    </row>
    <row r="77" spans="1:12" ht="30" customHeight="1">
      <c r="A77" s="40" t="s">
        <v>35</v>
      </c>
      <c r="B77" s="41" t="s">
        <v>147</v>
      </c>
      <c r="C77" s="42"/>
      <c r="D77" s="29"/>
      <c r="E77" s="29"/>
      <c r="F77" s="29"/>
      <c r="G77" s="29"/>
      <c r="H77" s="29"/>
      <c r="I77" s="29"/>
      <c r="J77" s="29"/>
      <c r="K77" s="173"/>
      <c r="L77" s="49"/>
    </row>
    <row r="78" spans="1:12" ht="30" customHeight="1">
      <c r="A78" s="55" t="s">
        <v>36</v>
      </c>
      <c r="B78" s="56" t="s">
        <v>37</v>
      </c>
      <c r="C78" s="52"/>
      <c r="D78" s="57">
        <f>F78+I78+J78</f>
        <v>1457.68356</v>
      </c>
      <c r="E78" s="57"/>
      <c r="F78" s="57">
        <f>F80+F81</f>
        <v>1276.27961</v>
      </c>
      <c r="G78" s="57">
        <f>G80+G81</f>
        <v>1166.07141</v>
      </c>
      <c r="H78" s="57">
        <f>H80+H81</f>
        <v>110.2082</v>
      </c>
      <c r="I78" s="57">
        <f>I80+I81</f>
        <v>181.40395</v>
      </c>
      <c r="J78" s="57"/>
      <c r="K78" s="173"/>
      <c r="L78" s="49"/>
    </row>
    <row r="79" spans="1:12" ht="30" customHeight="1">
      <c r="A79" s="40"/>
      <c r="B79" s="41" t="s">
        <v>143</v>
      </c>
      <c r="C79" s="29"/>
      <c r="D79" s="29"/>
      <c r="E79" s="29"/>
      <c r="F79" s="29"/>
      <c r="G79" s="29"/>
      <c r="H79" s="29"/>
      <c r="I79" s="29"/>
      <c r="J79" s="29"/>
      <c r="K79" s="173"/>
      <c r="L79" s="49"/>
    </row>
    <row r="80" spans="1:15" ht="30" customHeight="1">
      <c r="A80" s="40" t="s">
        <v>38</v>
      </c>
      <c r="B80" s="41" t="s">
        <v>145</v>
      </c>
      <c r="C80" s="42"/>
      <c r="D80" s="29">
        <f>F80+I80+J80</f>
        <v>1457.68356</v>
      </c>
      <c r="E80" s="29"/>
      <c r="F80" s="29">
        <f>G80+H80</f>
        <v>1276.27961</v>
      </c>
      <c r="G80" s="29">
        <v>1166.07141</v>
      </c>
      <c r="H80" s="29">
        <v>110.2082</v>
      </c>
      <c r="I80" s="29">
        <v>181.40395</v>
      </c>
      <c r="J80" s="29"/>
      <c r="K80" s="173"/>
      <c r="L80" s="49"/>
      <c r="N80" s="59"/>
      <c r="O80" s="5"/>
    </row>
    <row r="81" spans="1:14" ht="30" customHeight="1">
      <c r="A81" s="40" t="s">
        <v>39</v>
      </c>
      <c r="B81" s="41" t="s">
        <v>147</v>
      </c>
      <c r="C81" s="42"/>
      <c r="D81" s="29"/>
      <c r="E81" s="29"/>
      <c r="F81" s="29"/>
      <c r="G81" s="29"/>
      <c r="H81" s="29"/>
      <c r="I81" s="29"/>
      <c r="J81" s="29"/>
      <c r="K81" s="173"/>
      <c r="L81" s="49"/>
      <c r="N81" s="1"/>
    </row>
    <row r="82" spans="1:14" ht="30" customHeight="1">
      <c r="A82" s="55" t="s">
        <v>40</v>
      </c>
      <c r="B82" s="56" t="s">
        <v>41</v>
      </c>
      <c r="C82" s="52"/>
      <c r="D82" s="57">
        <f>F82+I82+J82</f>
        <v>1300.83201</v>
      </c>
      <c r="E82" s="57"/>
      <c r="F82" s="57">
        <f>F84+F85</f>
        <v>991.22877</v>
      </c>
      <c r="G82" s="57">
        <f>G84+G85</f>
        <v>905.64034</v>
      </c>
      <c r="H82" s="57">
        <f>H84+H85</f>
        <v>85.58843</v>
      </c>
      <c r="I82" s="57">
        <f>I84+I85</f>
        <v>309.60324</v>
      </c>
      <c r="J82" s="57"/>
      <c r="K82" s="173"/>
      <c r="L82" s="49"/>
      <c r="N82" s="1"/>
    </row>
    <row r="83" spans="1:14" ht="30" customHeight="1">
      <c r="A83" s="40"/>
      <c r="B83" s="41" t="s">
        <v>143</v>
      </c>
      <c r="C83" s="29"/>
      <c r="D83" s="29"/>
      <c r="E83" s="29"/>
      <c r="F83" s="29"/>
      <c r="G83" s="29"/>
      <c r="H83" s="29"/>
      <c r="I83" s="29"/>
      <c r="J83" s="29"/>
      <c r="K83" s="173"/>
      <c r="L83" s="49"/>
      <c r="N83" s="1"/>
    </row>
    <row r="84" spans="1:15" ht="30" customHeight="1">
      <c r="A84" s="40" t="s">
        <v>42</v>
      </c>
      <c r="B84" s="41" t="s">
        <v>145</v>
      </c>
      <c r="C84" s="42"/>
      <c r="D84" s="29">
        <f>F84+I84+J84</f>
        <v>1300.83201</v>
      </c>
      <c r="E84" s="29"/>
      <c r="F84" s="29">
        <f>G84+H84</f>
        <v>991.22877</v>
      </c>
      <c r="G84" s="29">
        <v>905.64034</v>
      </c>
      <c r="H84" s="29">
        <v>85.58843</v>
      </c>
      <c r="I84" s="102">
        <v>309.60324</v>
      </c>
      <c r="J84" s="29"/>
      <c r="K84" s="173"/>
      <c r="L84" s="49"/>
      <c r="M84" s="5">
        <f>I86+I73</f>
        <v>1188.69587</v>
      </c>
      <c r="N84" s="59"/>
      <c r="O84" s="5"/>
    </row>
    <row r="85" spans="1:13" ht="30" customHeight="1">
      <c r="A85" s="40" t="s">
        <v>43</v>
      </c>
      <c r="B85" s="41" t="s">
        <v>147</v>
      </c>
      <c r="C85" s="42"/>
      <c r="D85" s="29"/>
      <c r="E85" s="29"/>
      <c r="F85" s="29"/>
      <c r="G85" s="29"/>
      <c r="H85" s="29"/>
      <c r="I85" s="29"/>
      <c r="J85" s="29"/>
      <c r="K85" s="173"/>
      <c r="L85" s="49"/>
      <c r="M85" s="5"/>
    </row>
    <row r="86" spans="1:12" ht="40.5" customHeight="1">
      <c r="A86" s="55" t="s">
        <v>44</v>
      </c>
      <c r="B86" s="51" t="s">
        <v>45</v>
      </c>
      <c r="C86" s="52"/>
      <c r="D86" s="57">
        <f>F86+I86+J86</f>
        <v>668.82056</v>
      </c>
      <c r="E86" s="57"/>
      <c r="F86" s="57"/>
      <c r="G86" s="57"/>
      <c r="H86" s="57"/>
      <c r="I86" s="57">
        <v>668.82056</v>
      </c>
      <c r="J86" s="57"/>
      <c r="K86" s="171"/>
      <c r="L86" s="49"/>
    </row>
    <row r="87" spans="1:12" ht="29.25" customHeight="1">
      <c r="A87" s="55" t="s">
        <v>166</v>
      </c>
      <c r="B87" s="51" t="s">
        <v>167</v>
      </c>
      <c r="C87" s="52"/>
      <c r="D87" s="57">
        <f>F87+I87+J87</f>
        <v>860.2146899999999</v>
      </c>
      <c r="E87" s="57"/>
      <c r="F87" s="57">
        <f>F89+F90</f>
        <v>587.3782799999999</v>
      </c>
      <c r="G87" s="57">
        <f>G89+G90</f>
        <v>536.65757</v>
      </c>
      <c r="H87" s="57">
        <f>H89+H90</f>
        <v>50.72071</v>
      </c>
      <c r="I87" s="57">
        <f>I89+I90</f>
        <v>272.83641</v>
      </c>
      <c r="J87" s="57"/>
      <c r="K87" s="54"/>
      <c r="L87" s="60"/>
    </row>
    <row r="88" spans="1:12" ht="30.75" customHeight="1">
      <c r="A88" s="40"/>
      <c r="B88" s="41" t="s">
        <v>143</v>
      </c>
      <c r="C88" s="42"/>
      <c r="D88" s="29"/>
      <c r="E88" s="29"/>
      <c r="F88" s="29"/>
      <c r="G88" s="29"/>
      <c r="H88" s="61"/>
      <c r="I88" s="62"/>
      <c r="J88" s="63"/>
      <c r="K88" s="54"/>
      <c r="L88" s="60"/>
    </row>
    <row r="89" spans="1:12" ht="33" customHeight="1">
      <c r="A89" s="40" t="s">
        <v>168</v>
      </c>
      <c r="B89" s="41" t="s">
        <v>145</v>
      </c>
      <c r="C89" s="42"/>
      <c r="D89" s="29">
        <f>F89+I89+J89</f>
        <v>860.2146899999999</v>
      </c>
      <c r="E89" s="29"/>
      <c r="F89" s="29">
        <f>G89+H89</f>
        <v>587.3782799999999</v>
      </c>
      <c r="G89" s="29">
        <v>536.65757</v>
      </c>
      <c r="H89" s="61">
        <v>50.72071</v>
      </c>
      <c r="I89" s="62">
        <v>272.83641</v>
      </c>
      <c r="J89" s="63"/>
      <c r="K89" s="54"/>
      <c r="L89" s="60"/>
    </row>
    <row r="90" spans="1:12" ht="36" customHeight="1">
      <c r="A90" s="40" t="s">
        <v>169</v>
      </c>
      <c r="B90" s="41" t="s">
        <v>147</v>
      </c>
      <c r="C90" s="29"/>
      <c r="D90" s="29"/>
      <c r="E90" s="29"/>
      <c r="F90" s="29"/>
      <c r="G90" s="29"/>
      <c r="H90" s="61"/>
      <c r="I90" s="62"/>
      <c r="J90" s="63"/>
      <c r="K90" s="54"/>
      <c r="L90" s="60"/>
    </row>
    <row r="91" spans="1:14" ht="79.5" customHeight="1">
      <c r="A91" s="50" t="s">
        <v>46</v>
      </c>
      <c r="B91" s="56" t="s">
        <v>160</v>
      </c>
      <c r="C91" s="52"/>
      <c r="D91" s="57">
        <f>E91+F91+I91+J91</f>
        <v>99.18732</v>
      </c>
      <c r="E91" s="57"/>
      <c r="F91" s="57"/>
      <c r="G91" s="57"/>
      <c r="H91" s="57"/>
      <c r="I91" s="103">
        <v>99.18732</v>
      </c>
      <c r="J91" s="57"/>
      <c r="K91" s="64"/>
      <c r="L91" s="48"/>
      <c r="N91" s="10"/>
    </row>
    <row r="92" spans="1:14" ht="114.75" customHeight="1">
      <c r="A92" s="50" t="s">
        <v>205</v>
      </c>
      <c r="B92" s="51" t="s">
        <v>206</v>
      </c>
      <c r="C92" s="52"/>
      <c r="D92" s="57">
        <f>E92+F92+I92+J92</f>
        <v>100</v>
      </c>
      <c r="E92" s="57"/>
      <c r="F92" s="57"/>
      <c r="G92" s="57"/>
      <c r="H92" s="137"/>
      <c r="I92" s="140">
        <v>100</v>
      </c>
      <c r="J92" s="138"/>
      <c r="K92" s="64"/>
      <c r="L92" s="48"/>
      <c r="N92" s="10"/>
    </row>
    <row r="93" spans="1:14" ht="124.5" customHeight="1">
      <c r="A93" s="34" t="s">
        <v>101</v>
      </c>
      <c r="B93" s="65" t="s">
        <v>170</v>
      </c>
      <c r="C93" s="44">
        <v>2021</v>
      </c>
      <c r="D93" s="37">
        <f>E93+F93+I93+J93</f>
        <v>7099.695</v>
      </c>
      <c r="E93" s="37">
        <v>0</v>
      </c>
      <c r="F93" s="37">
        <f>G93+H93</f>
        <v>3825.96103</v>
      </c>
      <c r="G93" s="37">
        <f>G94+G98+G102+G106</f>
        <v>3749.44211</v>
      </c>
      <c r="H93" s="37">
        <f>H94+H98+H102+H106</f>
        <v>76.51892</v>
      </c>
      <c r="I93" s="139">
        <f>I94+I98+I102+I106</f>
        <v>3273.7339699999998</v>
      </c>
      <c r="J93" s="37">
        <v>0</v>
      </c>
      <c r="K93" s="38" t="s">
        <v>98</v>
      </c>
      <c r="L93" s="39" t="s">
        <v>171</v>
      </c>
      <c r="M93" s="5"/>
      <c r="N93" s="5"/>
    </row>
    <row r="94" spans="1:12" ht="18" customHeight="1">
      <c r="A94" s="34" t="s">
        <v>128</v>
      </c>
      <c r="B94" s="56" t="s">
        <v>172</v>
      </c>
      <c r="C94" s="44"/>
      <c r="D94" s="37">
        <f>E94+F94+I94</f>
        <v>1761.4809999999998</v>
      </c>
      <c r="E94" s="37"/>
      <c r="F94" s="37">
        <f>G94+H94</f>
        <v>869.55333</v>
      </c>
      <c r="G94" s="37">
        <f>G96+G97</f>
        <v>852.16234</v>
      </c>
      <c r="H94" s="37">
        <f>H96+H97</f>
        <v>17.39099</v>
      </c>
      <c r="I94" s="37">
        <f>I96+I97</f>
        <v>891.9276699999999</v>
      </c>
      <c r="J94" s="37"/>
      <c r="K94" s="38"/>
      <c r="L94" s="39"/>
    </row>
    <row r="95" spans="1:12" ht="24.75" customHeight="1">
      <c r="A95" s="34"/>
      <c r="B95" s="41" t="s">
        <v>143</v>
      </c>
      <c r="C95" s="44"/>
      <c r="D95" s="37"/>
      <c r="E95" s="37"/>
      <c r="F95" s="37"/>
      <c r="G95" s="37"/>
      <c r="H95" s="37"/>
      <c r="I95" s="37"/>
      <c r="J95" s="37"/>
      <c r="K95" s="38"/>
      <c r="L95" s="39"/>
    </row>
    <row r="96" spans="1:12" ht="39" customHeight="1">
      <c r="A96" s="34" t="s">
        <v>176</v>
      </c>
      <c r="B96" s="41" t="s">
        <v>145</v>
      </c>
      <c r="C96" s="44"/>
      <c r="D96" s="37">
        <f>E96+F96+I96</f>
        <v>963.4939999999999</v>
      </c>
      <c r="E96" s="37"/>
      <c r="F96" s="37">
        <f>G96+H96</f>
        <v>869.55333</v>
      </c>
      <c r="G96" s="37">
        <v>852.16234</v>
      </c>
      <c r="H96" s="37">
        <v>17.39099</v>
      </c>
      <c r="I96" s="37">
        <v>93.94067</v>
      </c>
      <c r="J96" s="37"/>
      <c r="K96" s="38"/>
      <c r="L96" s="39"/>
    </row>
    <row r="97" spans="1:12" ht="42" customHeight="1">
      <c r="A97" s="34" t="s">
        <v>177</v>
      </c>
      <c r="B97" s="41" t="s">
        <v>147</v>
      </c>
      <c r="C97" s="44"/>
      <c r="D97" s="37">
        <f>E97+F97+I97</f>
        <v>797.987</v>
      </c>
      <c r="E97" s="37"/>
      <c r="F97" s="37"/>
      <c r="G97" s="37"/>
      <c r="H97" s="37"/>
      <c r="I97" s="37">
        <v>797.987</v>
      </c>
      <c r="J97" s="37"/>
      <c r="K97" s="38"/>
      <c r="L97" s="39"/>
    </row>
    <row r="98" spans="1:12" ht="26.25" customHeight="1">
      <c r="A98" s="34" t="s">
        <v>178</v>
      </c>
      <c r="B98" s="56" t="s">
        <v>173</v>
      </c>
      <c r="C98" s="44"/>
      <c r="D98" s="37">
        <f>E98+F98+I98</f>
        <v>1672.179</v>
      </c>
      <c r="E98" s="37"/>
      <c r="F98" s="37">
        <f>G98+H98</f>
        <v>818.04857</v>
      </c>
      <c r="G98" s="37">
        <f>G100+G101</f>
        <v>801.68766</v>
      </c>
      <c r="H98" s="37">
        <f>H100+H101</f>
        <v>16.36091</v>
      </c>
      <c r="I98" s="37">
        <f>I100+I101</f>
        <v>854.13043</v>
      </c>
      <c r="J98" s="37"/>
      <c r="K98" s="38"/>
      <c r="L98" s="39"/>
    </row>
    <row r="99" spans="1:12" ht="27.75" customHeight="1">
      <c r="A99" s="34"/>
      <c r="B99" s="41" t="s">
        <v>143</v>
      </c>
      <c r="C99" s="44"/>
      <c r="D99" s="37"/>
      <c r="E99" s="37"/>
      <c r="F99" s="37"/>
      <c r="G99" s="37"/>
      <c r="H99" s="37"/>
      <c r="I99" s="37"/>
      <c r="J99" s="37"/>
      <c r="K99" s="38"/>
      <c r="L99" s="39"/>
    </row>
    <row r="100" spans="1:12" ht="40.5" customHeight="1">
      <c r="A100" s="34" t="s">
        <v>179</v>
      </c>
      <c r="B100" s="41" t="s">
        <v>145</v>
      </c>
      <c r="C100" s="44"/>
      <c r="D100" s="37">
        <f>E100+F100+I100</f>
        <v>906.4250000000001</v>
      </c>
      <c r="E100" s="37"/>
      <c r="F100" s="37">
        <f>G100+H100</f>
        <v>818.04857</v>
      </c>
      <c r="G100" s="37">
        <v>801.68766</v>
      </c>
      <c r="H100" s="37">
        <v>16.36091</v>
      </c>
      <c r="I100" s="37">
        <v>88.37643</v>
      </c>
      <c r="J100" s="37"/>
      <c r="K100" s="38"/>
      <c r="L100" s="39"/>
    </row>
    <row r="101" spans="1:12" ht="37.5" customHeight="1">
      <c r="A101" s="34" t="s">
        <v>180</v>
      </c>
      <c r="B101" s="41" t="s">
        <v>147</v>
      </c>
      <c r="C101" s="44"/>
      <c r="D101" s="37">
        <f>E101+F101+I101</f>
        <v>765.754</v>
      </c>
      <c r="E101" s="37"/>
      <c r="F101" s="37"/>
      <c r="G101" s="37"/>
      <c r="H101" s="37"/>
      <c r="I101" s="37">
        <v>765.754</v>
      </c>
      <c r="J101" s="37"/>
      <c r="K101" s="38"/>
      <c r="L101" s="39"/>
    </row>
    <row r="102" spans="1:12" ht="25.5" customHeight="1">
      <c r="A102" s="34" t="s">
        <v>181</v>
      </c>
      <c r="B102" s="56" t="s">
        <v>174</v>
      </c>
      <c r="C102" s="44"/>
      <c r="D102" s="37">
        <f>E102+F102+I102</f>
        <v>1882.795</v>
      </c>
      <c r="E102" s="37"/>
      <c r="F102" s="37">
        <f>G102+H102</f>
        <v>868.38279</v>
      </c>
      <c r="G102" s="37">
        <f>G104+G105</f>
        <v>851.0152</v>
      </c>
      <c r="H102" s="37">
        <f>H104+H105</f>
        <v>17.36759</v>
      </c>
      <c r="I102" s="37">
        <f>I104+I105</f>
        <v>1014.41221</v>
      </c>
      <c r="J102" s="37"/>
      <c r="K102" s="38"/>
      <c r="L102" s="39"/>
    </row>
    <row r="103" spans="1:12" ht="22.5" customHeight="1">
      <c r="A103" s="34"/>
      <c r="B103" s="41" t="s">
        <v>143</v>
      </c>
      <c r="C103" s="44"/>
      <c r="D103" s="37"/>
      <c r="E103" s="37"/>
      <c r="F103" s="37"/>
      <c r="G103" s="37"/>
      <c r="H103" s="37"/>
      <c r="I103" s="37"/>
      <c r="J103" s="37"/>
      <c r="K103" s="38"/>
      <c r="L103" s="39"/>
    </row>
    <row r="104" spans="1:12" ht="43.5" customHeight="1">
      <c r="A104" s="34" t="s">
        <v>182</v>
      </c>
      <c r="B104" s="41" t="s">
        <v>145</v>
      </c>
      <c r="C104" s="44"/>
      <c r="D104" s="37">
        <f>E104+F104+I104</f>
        <v>962.197</v>
      </c>
      <c r="E104" s="37"/>
      <c r="F104" s="37">
        <f>G104+H104</f>
        <v>868.38279</v>
      </c>
      <c r="G104" s="37">
        <v>851.0152</v>
      </c>
      <c r="H104" s="37">
        <v>17.36759</v>
      </c>
      <c r="I104" s="37">
        <v>93.81421</v>
      </c>
      <c r="J104" s="37"/>
      <c r="K104" s="38"/>
      <c r="L104" s="39"/>
    </row>
    <row r="105" spans="1:12" ht="43.5" customHeight="1">
      <c r="A105" s="34" t="s">
        <v>183</v>
      </c>
      <c r="B105" s="41" t="s">
        <v>147</v>
      </c>
      <c r="C105" s="44"/>
      <c r="D105" s="37">
        <f>E105+F105+I105</f>
        <v>920.598</v>
      </c>
      <c r="E105" s="37"/>
      <c r="F105" s="37"/>
      <c r="G105" s="37"/>
      <c r="H105" s="37"/>
      <c r="I105" s="37">
        <v>920.598</v>
      </c>
      <c r="J105" s="37"/>
      <c r="K105" s="38"/>
      <c r="L105" s="39"/>
    </row>
    <row r="106" spans="1:12" ht="21.75" customHeight="1">
      <c r="A106" s="34" t="s">
        <v>184</v>
      </c>
      <c r="B106" s="56" t="s">
        <v>175</v>
      </c>
      <c r="C106" s="44"/>
      <c r="D106" s="37">
        <f>E106+F106+I106</f>
        <v>1783.24</v>
      </c>
      <c r="E106" s="37"/>
      <c r="F106" s="37">
        <f>G106+H106</f>
        <v>1269.97634</v>
      </c>
      <c r="G106" s="37">
        <f>G108+G109</f>
        <v>1244.57691</v>
      </c>
      <c r="H106" s="37">
        <f>H108+H109</f>
        <v>25.39943</v>
      </c>
      <c r="I106" s="37">
        <f>I108+I109</f>
        <v>513.2636600000001</v>
      </c>
      <c r="J106" s="37"/>
      <c r="K106" s="38"/>
      <c r="L106" s="39"/>
    </row>
    <row r="107" spans="1:12" ht="25.5" customHeight="1">
      <c r="A107" s="34"/>
      <c r="B107" s="41" t="s">
        <v>143</v>
      </c>
      <c r="C107" s="44"/>
      <c r="D107" s="37"/>
      <c r="E107" s="37"/>
      <c r="F107" s="37"/>
      <c r="G107" s="37"/>
      <c r="H107" s="37"/>
      <c r="I107" s="37"/>
      <c r="J107" s="37"/>
      <c r="K107" s="38"/>
      <c r="L107" s="39"/>
    </row>
    <row r="108" spans="1:12" ht="37.5" customHeight="1">
      <c r="A108" s="34" t="s">
        <v>185</v>
      </c>
      <c r="B108" s="41" t="s">
        <v>145</v>
      </c>
      <c r="C108" s="44"/>
      <c r="D108" s="37">
        <f>E108+F108+I108</f>
        <v>1407.176</v>
      </c>
      <c r="E108" s="37"/>
      <c r="F108" s="37">
        <f>G108+H108</f>
        <v>1269.97634</v>
      </c>
      <c r="G108" s="37">
        <v>1244.57691</v>
      </c>
      <c r="H108" s="37">
        <v>25.39943</v>
      </c>
      <c r="I108" s="37">
        <v>137.19966</v>
      </c>
      <c r="J108" s="37"/>
      <c r="K108" s="38"/>
      <c r="L108" s="39"/>
    </row>
    <row r="109" spans="1:12" ht="37.5" customHeight="1">
      <c r="A109" s="34" t="s">
        <v>186</v>
      </c>
      <c r="B109" s="41" t="s">
        <v>147</v>
      </c>
      <c r="C109" s="44"/>
      <c r="D109" s="37">
        <f>E109+F109+I109</f>
        <v>376.064</v>
      </c>
      <c r="E109" s="37"/>
      <c r="F109" s="37"/>
      <c r="G109" s="37"/>
      <c r="H109" s="37"/>
      <c r="I109" s="37">
        <v>376.064</v>
      </c>
      <c r="J109" s="37"/>
      <c r="K109" s="38"/>
      <c r="L109" s="39"/>
    </row>
    <row r="110" spans="1:12" ht="102" customHeight="1">
      <c r="A110" s="34" t="s">
        <v>112</v>
      </c>
      <c r="B110" s="65" t="s">
        <v>138</v>
      </c>
      <c r="C110" s="44">
        <v>2022</v>
      </c>
      <c r="D110" s="37">
        <f>E110+F110+I110+J110</f>
        <v>9810.8</v>
      </c>
      <c r="E110" s="37">
        <v>0</v>
      </c>
      <c r="F110" s="37">
        <f>G110+H110</f>
        <v>4810.8</v>
      </c>
      <c r="G110" s="37">
        <v>4714.6</v>
      </c>
      <c r="H110" s="37">
        <v>96.2</v>
      </c>
      <c r="I110" s="37">
        <v>5000</v>
      </c>
      <c r="J110" s="37">
        <v>0</v>
      </c>
      <c r="K110" s="38" t="s">
        <v>98</v>
      </c>
      <c r="L110" s="39" t="s">
        <v>47</v>
      </c>
    </row>
    <row r="111" spans="1:12" ht="102" customHeight="1">
      <c r="A111" s="34" t="s">
        <v>118</v>
      </c>
      <c r="B111" s="65" t="s">
        <v>138</v>
      </c>
      <c r="C111" s="44">
        <v>2023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5000</v>
      </c>
      <c r="J111" s="37">
        <v>0</v>
      </c>
      <c r="K111" s="38" t="s">
        <v>98</v>
      </c>
      <c r="L111" s="39"/>
    </row>
    <row r="112" spans="1:12" ht="102" customHeight="1">
      <c r="A112" s="34" t="s">
        <v>48</v>
      </c>
      <c r="B112" s="65" t="s">
        <v>138</v>
      </c>
      <c r="C112" s="44">
        <v>2024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8" t="s">
        <v>98</v>
      </c>
      <c r="L112" s="39"/>
    </row>
    <row r="113" spans="1:12" ht="24.75" customHeight="1">
      <c r="A113" s="175" t="s">
        <v>187</v>
      </c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</row>
    <row r="114" spans="1:12" ht="117.75" customHeight="1">
      <c r="A114" s="43" t="s">
        <v>49</v>
      </c>
      <c r="B114" s="33" t="s">
        <v>50</v>
      </c>
      <c r="C114" s="43">
        <v>2019</v>
      </c>
      <c r="D114" s="37">
        <f aca="true" t="shared" si="0" ref="D114:D120">E114+F114+I114+J114</f>
        <v>0</v>
      </c>
      <c r="E114" s="37">
        <v>0</v>
      </c>
      <c r="F114" s="37">
        <f>G114+H114</f>
        <v>0</v>
      </c>
      <c r="G114" s="37">
        <v>0</v>
      </c>
      <c r="H114" s="37">
        <v>0</v>
      </c>
      <c r="I114" s="37">
        <v>0</v>
      </c>
      <c r="J114" s="37">
        <v>0</v>
      </c>
      <c r="K114" s="38" t="s">
        <v>98</v>
      </c>
      <c r="L114" s="39" t="s">
        <v>51</v>
      </c>
    </row>
    <row r="115" spans="1:12" ht="135" customHeight="1">
      <c r="A115" s="43" t="s">
        <v>52</v>
      </c>
      <c r="B115" s="33" t="s">
        <v>53</v>
      </c>
      <c r="C115" s="43">
        <v>2020</v>
      </c>
      <c r="D115" s="37">
        <f t="shared" si="0"/>
        <v>0</v>
      </c>
      <c r="E115" s="31">
        <v>0</v>
      </c>
      <c r="F115" s="37">
        <v>0</v>
      </c>
      <c r="G115" s="31">
        <v>0</v>
      </c>
      <c r="H115" s="31">
        <v>0</v>
      </c>
      <c r="I115" s="31">
        <v>0</v>
      </c>
      <c r="J115" s="31">
        <v>0</v>
      </c>
      <c r="K115" s="38" t="s">
        <v>98</v>
      </c>
      <c r="L115" s="39" t="s">
        <v>54</v>
      </c>
    </row>
    <row r="116" spans="1:14" ht="103.5" customHeight="1">
      <c r="A116" s="43" t="s">
        <v>55</v>
      </c>
      <c r="B116" s="109" t="s">
        <v>188</v>
      </c>
      <c r="C116" s="110">
        <v>2021</v>
      </c>
      <c r="D116" s="111">
        <f>E116+F116+I116</f>
        <v>395.721</v>
      </c>
      <c r="E116" s="111"/>
      <c r="F116" s="111">
        <f>G116+H116</f>
        <v>375.83897</v>
      </c>
      <c r="G116" s="111">
        <v>368.32222</v>
      </c>
      <c r="H116" s="111">
        <v>7.51675</v>
      </c>
      <c r="I116" s="111">
        <v>19.88203</v>
      </c>
      <c r="J116" s="112">
        <v>0</v>
      </c>
      <c r="K116" s="113" t="s">
        <v>98</v>
      </c>
      <c r="L116" s="39" t="s">
        <v>54</v>
      </c>
      <c r="M116">
        <v>395.61997</v>
      </c>
      <c r="N116" s="5">
        <f>D116-M116</f>
        <v>0.10102999999998019</v>
      </c>
    </row>
    <row r="117" spans="1:12" ht="136.5" customHeight="1">
      <c r="A117" s="43" t="s">
        <v>57</v>
      </c>
      <c r="B117" s="33" t="s">
        <v>53</v>
      </c>
      <c r="C117" s="66">
        <v>2022</v>
      </c>
      <c r="D117" s="37">
        <f t="shared" si="0"/>
        <v>3500</v>
      </c>
      <c r="E117" s="37">
        <v>0</v>
      </c>
      <c r="F117" s="37">
        <f>G117+H117</f>
        <v>0</v>
      </c>
      <c r="G117" s="37">
        <v>0</v>
      </c>
      <c r="H117" s="37">
        <v>0</v>
      </c>
      <c r="I117" s="37">
        <f>I118</f>
        <v>3500</v>
      </c>
      <c r="J117" s="37">
        <v>0</v>
      </c>
      <c r="K117" s="38" t="s">
        <v>98</v>
      </c>
      <c r="L117" s="39" t="s">
        <v>54</v>
      </c>
    </row>
    <row r="118" spans="1:12" ht="36.75" customHeight="1">
      <c r="A118" s="43" t="s">
        <v>131</v>
      </c>
      <c r="B118" s="33" t="s">
        <v>56</v>
      </c>
      <c r="C118" s="66"/>
      <c r="D118" s="37">
        <f t="shared" si="0"/>
        <v>3500</v>
      </c>
      <c r="E118" s="37">
        <v>0</v>
      </c>
      <c r="F118" s="37"/>
      <c r="G118" s="37">
        <v>0</v>
      </c>
      <c r="H118" s="37">
        <v>0</v>
      </c>
      <c r="I118" s="37">
        <v>3500</v>
      </c>
      <c r="J118" s="37"/>
      <c r="K118" s="38"/>
      <c r="L118" s="39"/>
    </row>
    <row r="119" spans="1:12" ht="139.5" customHeight="1">
      <c r="A119" s="43" t="s">
        <v>58</v>
      </c>
      <c r="B119" s="33" t="s">
        <v>53</v>
      </c>
      <c r="C119" s="66">
        <v>2023</v>
      </c>
      <c r="D119" s="37">
        <f t="shared" si="0"/>
        <v>3500</v>
      </c>
      <c r="E119" s="37">
        <v>0</v>
      </c>
      <c r="F119" s="37">
        <f>G119+H119</f>
        <v>0</v>
      </c>
      <c r="G119" s="37">
        <v>0</v>
      </c>
      <c r="H119" s="37">
        <v>0</v>
      </c>
      <c r="I119" s="37">
        <v>3500</v>
      </c>
      <c r="J119" s="37">
        <v>0</v>
      </c>
      <c r="K119" s="38" t="s">
        <v>98</v>
      </c>
      <c r="L119" s="39" t="s">
        <v>54</v>
      </c>
    </row>
    <row r="120" spans="1:12" ht="135.75" customHeight="1">
      <c r="A120" s="43" t="s">
        <v>59</v>
      </c>
      <c r="B120" s="33" t="s">
        <v>53</v>
      </c>
      <c r="C120" s="66">
        <v>2024</v>
      </c>
      <c r="D120" s="37">
        <f t="shared" si="0"/>
        <v>0</v>
      </c>
      <c r="E120" s="37">
        <v>0</v>
      </c>
      <c r="F120" s="37">
        <f>G120+H120</f>
        <v>0</v>
      </c>
      <c r="G120" s="37">
        <v>0</v>
      </c>
      <c r="H120" s="37">
        <v>0</v>
      </c>
      <c r="I120" s="37">
        <v>0</v>
      </c>
      <c r="J120" s="37">
        <v>0</v>
      </c>
      <c r="K120" s="38" t="s">
        <v>98</v>
      </c>
      <c r="L120" s="39" t="s">
        <v>54</v>
      </c>
    </row>
    <row r="121" spans="1:12" ht="24.75" customHeight="1">
      <c r="A121" s="176"/>
      <c r="B121" s="186" t="s">
        <v>60</v>
      </c>
      <c r="C121" s="187" t="s">
        <v>114</v>
      </c>
      <c r="D121" s="37">
        <f>F121+I121+J121</f>
        <v>4740.09003</v>
      </c>
      <c r="E121" s="37">
        <v>0</v>
      </c>
      <c r="F121" s="37">
        <f>F22+F26+F38+F34</f>
        <v>2969.0850699999996</v>
      </c>
      <c r="G121" s="37">
        <f>G22+G26+G38+G34</f>
        <v>2642.48571</v>
      </c>
      <c r="H121" s="37">
        <f>H22+H26+H38+H34</f>
        <v>326.59936</v>
      </c>
      <c r="I121" s="37">
        <f>I22+I26+I38+I34</f>
        <v>1606.51271</v>
      </c>
      <c r="J121" s="37">
        <f>J19</f>
        <v>164.49225</v>
      </c>
      <c r="K121" s="44" t="s">
        <v>98</v>
      </c>
      <c r="L121" s="177"/>
    </row>
    <row r="122" spans="1:12" ht="24.75" customHeight="1">
      <c r="A122" s="176"/>
      <c r="B122" s="186"/>
      <c r="C122" s="187"/>
      <c r="D122" s="37">
        <f>I122</f>
        <v>209.03500000000003</v>
      </c>
      <c r="E122" s="37">
        <v>0</v>
      </c>
      <c r="F122" s="37">
        <v>0</v>
      </c>
      <c r="G122" s="37">
        <v>0</v>
      </c>
      <c r="H122" s="37">
        <v>0</v>
      </c>
      <c r="I122" s="37">
        <f>I30</f>
        <v>209.03500000000003</v>
      </c>
      <c r="J122" s="37">
        <v>0</v>
      </c>
      <c r="K122" s="44" t="s">
        <v>152</v>
      </c>
      <c r="L122" s="177"/>
    </row>
    <row r="123" spans="1:12" ht="24.75" customHeight="1">
      <c r="A123" s="176"/>
      <c r="B123" s="186"/>
      <c r="C123" s="67" t="s">
        <v>116</v>
      </c>
      <c r="D123" s="37">
        <f>D121+D122</f>
        <v>4949.12503</v>
      </c>
      <c r="E123" s="37">
        <f>E121</f>
        <v>0</v>
      </c>
      <c r="F123" s="37">
        <f>F121</f>
        <v>2969.0850699999996</v>
      </c>
      <c r="G123" s="37">
        <f>G121</f>
        <v>2642.48571</v>
      </c>
      <c r="H123" s="37">
        <f>H121</f>
        <v>326.59936</v>
      </c>
      <c r="I123" s="37">
        <f>I121+I122</f>
        <v>1815.54771</v>
      </c>
      <c r="J123" s="37">
        <f>J121+J122</f>
        <v>164.49225</v>
      </c>
      <c r="K123" s="60"/>
      <c r="L123" s="177"/>
    </row>
    <row r="124" spans="1:12" ht="24.75" customHeight="1">
      <c r="A124" s="176"/>
      <c r="B124" s="186"/>
      <c r="C124" s="165">
        <v>2019</v>
      </c>
      <c r="D124" s="37">
        <f>E124+F124+I124+J124</f>
        <v>6058.89968</v>
      </c>
      <c r="E124" s="37">
        <f>E52+E48+E44+E40</f>
        <v>0</v>
      </c>
      <c r="F124" s="37">
        <f aca="true" t="shared" si="1" ref="F124:F129">G124+H124</f>
        <v>3647.54479</v>
      </c>
      <c r="G124" s="37">
        <f>G52+G48+G44+G40+G68</f>
        <v>3574.59389</v>
      </c>
      <c r="H124" s="37">
        <f>H52+H48+H44+H40+H68</f>
        <v>72.95089999999999</v>
      </c>
      <c r="I124" s="37">
        <f>I52+I48+I44+I40+I68</f>
        <v>2411.35489</v>
      </c>
      <c r="J124" s="37">
        <f>J52+J48+J44+J40+J68</f>
        <v>0</v>
      </c>
      <c r="K124" s="44" t="s">
        <v>98</v>
      </c>
      <c r="L124" s="177"/>
    </row>
    <row r="125" spans="1:12" ht="24.75" customHeight="1">
      <c r="A125" s="176"/>
      <c r="B125" s="186"/>
      <c r="C125" s="165"/>
      <c r="D125" s="37">
        <f>E125+F125+I125+J125</f>
        <v>3242.00526</v>
      </c>
      <c r="E125" s="37">
        <f>E60+E56</f>
        <v>0</v>
      </c>
      <c r="F125" s="37">
        <f t="shared" si="1"/>
        <v>0</v>
      </c>
      <c r="G125" s="37">
        <f>G60+G56</f>
        <v>0</v>
      </c>
      <c r="H125" s="37">
        <f>H60+H56</f>
        <v>0</v>
      </c>
      <c r="I125" s="37">
        <f>I60+I56+I67</f>
        <v>3242.00526</v>
      </c>
      <c r="J125" s="37">
        <f>J60+J56</f>
        <v>0</v>
      </c>
      <c r="K125" s="44" t="s">
        <v>152</v>
      </c>
      <c r="L125" s="177"/>
    </row>
    <row r="126" spans="1:12" ht="24.75" customHeight="1">
      <c r="A126" s="176"/>
      <c r="B126" s="186"/>
      <c r="C126" s="68" t="s">
        <v>117</v>
      </c>
      <c r="D126" s="37">
        <f>E126+F126+I126+J126</f>
        <v>9300.90494</v>
      </c>
      <c r="E126" s="37">
        <f>SUM(E124:E125)</f>
        <v>0</v>
      </c>
      <c r="F126" s="37">
        <f t="shared" si="1"/>
        <v>3647.54479</v>
      </c>
      <c r="G126" s="37">
        <f>SUM(G124:G125)</f>
        <v>3574.59389</v>
      </c>
      <c r="H126" s="37">
        <f>SUM(H124:H125)</f>
        <v>72.95089999999999</v>
      </c>
      <c r="I126" s="37">
        <f>SUM(I124:I125)</f>
        <v>5653.36015</v>
      </c>
      <c r="J126" s="37">
        <f>SUM(J124:J125)</f>
        <v>0</v>
      </c>
      <c r="K126" s="39"/>
      <c r="L126" s="177"/>
    </row>
    <row r="127" spans="1:12" ht="24.75" customHeight="1">
      <c r="A127" s="176"/>
      <c r="B127" s="186"/>
      <c r="C127" s="69" t="s">
        <v>120</v>
      </c>
      <c r="D127" s="53">
        <f>F127+I127</f>
        <v>7945.0740000000005</v>
      </c>
      <c r="E127" s="53">
        <v>0</v>
      </c>
      <c r="F127" s="53">
        <f t="shared" si="1"/>
        <v>4949.400000000001</v>
      </c>
      <c r="G127" s="53">
        <f>G69</f>
        <v>4522.0137700000005</v>
      </c>
      <c r="H127" s="53">
        <f>H69</f>
        <v>427.38623</v>
      </c>
      <c r="I127" s="53">
        <f>I69</f>
        <v>2995.674</v>
      </c>
      <c r="J127" s="53">
        <v>0</v>
      </c>
      <c r="K127" s="52" t="s">
        <v>98</v>
      </c>
      <c r="L127" s="177"/>
    </row>
    <row r="128" spans="1:12" ht="24.75" customHeight="1">
      <c r="A128" s="176"/>
      <c r="B128" s="186"/>
      <c r="C128" s="36" t="s">
        <v>125</v>
      </c>
      <c r="D128" s="37">
        <f>F128+I128</f>
        <v>7495.416</v>
      </c>
      <c r="E128" s="37">
        <f>E93+E116</f>
        <v>0</v>
      </c>
      <c r="F128" s="37">
        <f t="shared" si="1"/>
        <v>4201.8</v>
      </c>
      <c r="G128" s="37">
        <f>G93+G116</f>
        <v>4117.76433</v>
      </c>
      <c r="H128" s="37">
        <f>H93+H116</f>
        <v>84.03567</v>
      </c>
      <c r="I128" s="37">
        <f>I93+I116</f>
        <v>3293.616</v>
      </c>
      <c r="J128" s="37">
        <v>0</v>
      </c>
      <c r="K128" s="39"/>
      <c r="L128" s="177"/>
    </row>
    <row r="129" spans="1:12" ht="24.75" customHeight="1">
      <c r="A129" s="176"/>
      <c r="B129" s="186"/>
      <c r="C129" s="36" t="s">
        <v>126</v>
      </c>
      <c r="D129" s="37">
        <f>F129+I129</f>
        <v>13310.8</v>
      </c>
      <c r="E129" s="37">
        <v>0</v>
      </c>
      <c r="F129" s="37">
        <f t="shared" si="1"/>
        <v>4810.8</v>
      </c>
      <c r="G129" s="37">
        <f>G110</f>
        <v>4714.6</v>
      </c>
      <c r="H129" s="37">
        <f>H110</f>
        <v>96.2</v>
      </c>
      <c r="I129" s="37">
        <f>I110+I117</f>
        <v>8500</v>
      </c>
      <c r="J129" s="37">
        <v>0</v>
      </c>
      <c r="K129" s="39"/>
      <c r="L129" s="177"/>
    </row>
    <row r="130" spans="1:12" ht="24.75" customHeight="1">
      <c r="A130" s="176"/>
      <c r="B130" s="186"/>
      <c r="C130" s="36" t="s">
        <v>130</v>
      </c>
      <c r="D130" s="37">
        <f>E130+F130+I130+J130</f>
        <v>8500</v>
      </c>
      <c r="E130" s="37">
        <f>E111+E119</f>
        <v>0</v>
      </c>
      <c r="F130" s="37">
        <v>0</v>
      </c>
      <c r="G130" s="37">
        <f aca="true" t="shared" si="2" ref="G130:J131">G111+G119</f>
        <v>0</v>
      </c>
      <c r="H130" s="37">
        <f t="shared" si="2"/>
        <v>0</v>
      </c>
      <c r="I130" s="37">
        <f t="shared" si="2"/>
        <v>8500</v>
      </c>
      <c r="J130" s="37">
        <f t="shared" si="2"/>
        <v>0</v>
      </c>
      <c r="K130" s="39"/>
      <c r="L130" s="177"/>
    </row>
    <row r="131" spans="1:12" ht="24.75" customHeight="1">
      <c r="A131" s="176"/>
      <c r="B131" s="186"/>
      <c r="C131" s="36" t="s">
        <v>133</v>
      </c>
      <c r="D131" s="37">
        <v>0</v>
      </c>
      <c r="E131" s="37">
        <v>0</v>
      </c>
      <c r="F131" s="37">
        <v>0</v>
      </c>
      <c r="G131" s="37">
        <f t="shared" si="2"/>
        <v>0</v>
      </c>
      <c r="H131" s="37">
        <f t="shared" si="2"/>
        <v>0</v>
      </c>
      <c r="I131" s="37">
        <f t="shared" si="2"/>
        <v>0</v>
      </c>
      <c r="J131" s="37">
        <f t="shared" si="2"/>
        <v>0</v>
      </c>
      <c r="K131" s="39"/>
      <c r="L131" s="177"/>
    </row>
    <row r="132" spans="1:12" ht="24.75" customHeight="1">
      <c r="A132" s="176"/>
      <c r="B132" s="70" t="s">
        <v>95</v>
      </c>
      <c r="C132" s="36" t="s">
        <v>61</v>
      </c>
      <c r="D132" s="37">
        <f>D123+D126+D127+D128+D129+D130+D131</f>
        <v>51501.31997</v>
      </c>
      <c r="E132" s="37">
        <f aca="true" t="shared" si="3" ref="E132:J132">E123+E126+E127+E128+E129+E130+E131</f>
        <v>0</v>
      </c>
      <c r="F132" s="37">
        <f t="shared" si="3"/>
        <v>20578.629859999997</v>
      </c>
      <c r="G132" s="37">
        <f t="shared" si="3"/>
        <v>19571.4577</v>
      </c>
      <c r="H132" s="37">
        <f t="shared" si="3"/>
        <v>1007.1721600000001</v>
      </c>
      <c r="I132" s="37">
        <f t="shared" si="3"/>
        <v>30758.19786</v>
      </c>
      <c r="J132" s="37">
        <f t="shared" si="3"/>
        <v>164.49225</v>
      </c>
      <c r="K132" s="39"/>
      <c r="L132" s="177"/>
    </row>
    <row r="133" spans="1:12" ht="21" customHeight="1">
      <c r="A133" s="71"/>
      <c r="B133" s="72"/>
      <c r="C133" s="11"/>
      <c r="D133" s="12"/>
      <c r="E133" s="11"/>
      <c r="F133" s="11"/>
      <c r="G133" s="11"/>
      <c r="H133" s="11"/>
      <c r="I133" s="11"/>
      <c r="J133" s="11"/>
      <c r="K133" s="11"/>
      <c r="L133" s="11"/>
    </row>
    <row r="134" spans="1:12" ht="15.75">
      <c r="A134" s="73" t="s">
        <v>163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</row>
    <row r="135" spans="1:12" ht="20.2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5.75">
      <c r="A136" s="13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</row>
    <row r="137" spans="1:12" ht="19.5" customHeight="1">
      <c r="A137" s="13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</row>
    <row r="138" spans="1:12" ht="15.75">
      <c r="A138" s="13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</row>
    <row r="139" spans="1:12" ht="19.5" customHeight="1">
      <c r="A139" s="13"/>
      <c r="B139" s="14"/>
      <c r="C139" s="14"/>
      <c r="D139" s="15"/>
      <c r="E139" s="15"/>
      <c r="F139" s="15"/>
      <c r="G139" s="15"/>
      <c r="H139" s="15"/>
      <c r="I139" s="15"/>
      <c r="J139" s="15"/>
      <c r="K139" s="14"/>
      <c r="L139" s="14"/>
    </row>
    <row r="140" spans="1:12" ht="15.75">
      <c r="A140" s="16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</row>
    <row r="141" spans="1:12" ht="21.75" customHeight="1">
      <c r="A141" s="16"/>
      <c r="B141" s="17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.75">
      <c r="A142" s="16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</sheetData>
  <sheetProtection/>
  <mergeCells count="67">
    <mergeCell ref="B138:L138"/>
    <mergeCell ref="K52:K55"/>
    <mergeCell ref="K56:K59"/>
    <mergeCell ref="K60:K63"/>
    <mergeCell ref="B136:L136"/>
    <mergeCell ref="B121:B131"/>
    <mergeCell ref="C121:C122"/>
    <mergeCell ref="L121:L125"/>
    <mergeCell ref="B19:B21"/>
    <mergeCell ref="C19:C21"/>
    <mergeCell ref="D19:D21"/>
    <mergeCell ref="E19:E21"/>
    <mergeCell ref="K64:K67"/>
    <mergeCell ref="G19:G21"/>
    <mergeCell ref="I5:L5"/>
    <mergeCell ref="I6:L6"/>
    <mergeCell ref="I7:L7"/>
    <mergeCell ref="I8:L8"/>
    <mergeCell ref="A9:L9"/>
    <mergeCell ref="A10:A14"/>
    <mergeCell ref="B10:B14"/>
    <mergeCell ref="C10:C14"/>
    <mergeCell ref="D10:D14"/>
    <mergeCell ref="E10:I10"/>
    <mergeCell ref="L10:L14"/>
    <mergeCell ref="E11:E14"/>
    <mergeCell ref="F11:I11"/>
    <mergeCell ref="F12:H12"/>
    <mergeCell ref="I12:I14"/>
    <mergeCell ref="F13:F14"/>
    <mergeCell ref="J19:J21"/>
    <mergeCell ref="K19:K21"/>
    <mergeCell ref="K48:K51"/>
    <mergeCell ref="K36:K37"/>
    <mergeCell ref="J10:J14"/>
    <mergeCell ref="K10:K14"/>
    <mergeCell ref="B16:L16"/>
    <mergeCell ref="A17:L17"/>
    <mergeCell ref="A18:L18"/>
    <mergeCell ref="A19:A21"/>
    <mergeCell ref="F19:F21"/>
    <mergeCell ref="G13:H13"/>
    <mergeCell ref="A113:L113"/>
    <mergeCell ref="A121:A125"/>
    <mergeCell ref="A126:A132"/>
    <mergeCell ref="L126:L132"/>
    <mergeCell ref="L19:L21"/>
    <mergeCell ref="K22:K25"/>
    <mergeCell ref="H19:H21"/>
    <mergeCell ref="I19:I21"/>
    <mergeCell ref="B137:L137"/>
    <mergeCell ref="K40:K43"/>
    <mergeCell ref="L40:L45"/>
    <mergeCell ref="K44:K45"/>
    <mergeCell ref="K46:K47"/>
    <mergeCell ref="K69:K86"/>
    <mergeCell ref="L46:L67"/>
    <mergeCell ref="I1:L1"/>
    <mergeCell ref="I2:L2"/>
    <mergeCell ref="I3:L3"/>
    <mergeCell ref="B140:L140"/>
    <mergeCell ref="B142:L142"/>
    <mergeCell ref="L22:L28"/>
    <mergeCell ref="L29:L38"/>
    <mergeCell ref="C124:C125"/>
    <mergeCell ref="K30:K33"/>
    <mergeCell ref="K34:K35"/>
  </mergeCells>
  <printOptions/>
  <pageMargins left="0.1968503937007874" right="0.1968503937007874" top="0.984251968503937" bottom="0.1968503937007874" header="0.5118110236220472" footer="0.5118110236220472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75" zoomScaleNormal="75" zoomScalePageLayoutView="0" workbookViewId="0" topLeftCell="A1">
      <selection activeCell="L3" sqref="L3:O3"/>
    </sheetView>
  </sheetViews>
  <sheetFormatPr defaultColWidth="8.8515625" defaultRowHeight="12.75"/>
  <cols>
    <col min="1" max="1" width="16.00390625" style="0" customWidth="1"/>
    <col min="2" max="2" width="36.28125" style="9" customWidth="1"/>
    <col min="3" max="3" width="27.28125" style="0" customWidth="1"/>
    <col min="4" max="4" width="9.28125" style="0" customWidth="1"/>
    <col min="5" max="5" width="8.8515625" style="0" customWidth="1"/>
    <col min="6" max="6" width="15.00390625" style="0" customWidth="1"/>
    <col min="7" max="7" width="13.28125" style="0" customWidth="1"/>
    <col min="8" max="8" width="10.421875" style="0" customWidth="1"/>
    <col min="9" max="9" width="17.8515625" style="0" customWidth="1"/>
    <col min="10" max="10" width="20.28125" style="0" customWidth="1"/>
    <col min="11" max="11" width="15.7109375" style="0" customWidth="1"/>
    <col min="12" max="12" width="14.57421875" style="0" customWidth="1"/>
    <col min="13" max="13" width="13.28125" style="0" customWidth="1"/>
    <col min="14" max="14" width="13.421875" style="0" customWidth="1"/>
    <col min="15" max="15" width="9.421875" style="0" customWidth="1"/>
    <col min="16" max="16" width="21.421875" style="0" customWidth="1"/>
    <col min="17" max="17" width="8.8515625" style="0" customWidth="1"/>
    <col min="18" max="18" width="14.421875" style="0" customWidth="1"/>
  </cols>
  <sheetData>
    <row r="1" spans="12:15" ht="30" customHeight="1">
      <c r="L1" s="158" t="s">
        <v>204</v>
      </c>
      <c r="M1" s="158"/>
      <c r="N1" s="158"/>
      <c r="O1" s="158"/>
    </row>
    <row r="2" spans="12:15" ht="40.5" customHeight="1">
      <c r="L2" s="159" t="s">
        <v>189</v>
      </c>
      <c r="M2" s="159"/>
      <c r="N2" s="159"/>
      <c r="O2" s="159"/>
    </row>
    <row r="3" spans="12:15" ht="25.5" customHeight="1">
      <c r="L3" s="158" t="s">
        <v>208</v>
      </c>
      <c r="M3" s="158"/>
      <c r="N3" s="158"/>
      <c r="O3" s="158"/>
    </row>
    <row r="6" spans="11:15" ht="15.75" customHeight="1">
      <c r="K6" s="6"/>
      <c r="L6" s="157" t="s">
        <v>62</v>
      </c>
      <c r="M6" s="157"/>
      <c r="N6" s="157"/>
      <c r="O6" s="157"/>
    </row>
    <row r="7" spans="11:15" ht="15.75" customHeight="1">
      <c r="K7" s="6"/>
      <c r="L7" s="157" t="s">
        <v>132</v>
      </c>
      <c r="M7" s="157"/>
      <c r="N7" s="157"/>
      <c r="O7" s="157"/>
    </row>
    <row r="8" spans="12:15" ht="15.75">
      <c r="L8" s="151" t="s">
        <v>129</v>
      </c>
      <c r="M8" s="151"/>
      <c r="N8" s="151"/>
      <c r="O8" s="151"/>
    </row>
    <row r="9" spans="12:15" ht="15.75">
      <c r="L9" s="151" t="s">
        <v>162</v>
      </c>
      <c r="M9" s="151"/>
      <c r="N9" s="151"/>
      <c r="O9" s="151"/>
    </row>
    <row r="11" spans="1:15" ht="52.5" customHeight="1">
      <c r="A11" s="200" t="s">
        <v>63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</row>
    <row r="12" spans="1:15" ht="104.25" customHeight="1">
      <c r="A12" s="75"/>
      <c r="B12" s="76" t="s">
        <v>64</v>
      </c>
      <c r="C12" s="76" t="s">
        <v>65</v>
      </c>
      <c r="D12" s="194" t="s">
        <v>66</v>
      </c>
      <c r="E12" s="195"/>
      <c r="F12" s="195"/>
      <c r="G12" s="195"/>
      <c r="H12" s="196"/>
      <c r="I12" s="194" t="s">
        <v>67</v>
      </c>
      <c r="J12" s="195"/>
      <c r="K12" s="195"/>
      <c r="L12" s="195"/>
      <c r="M12" s="195"/>
      <c r="N12" s="195"/>
      <c r="O12" s="196"/>
    </row>
    <row r="13" spans="1:15" ht="31.5">
      <c r="A13" s="75"/>
      <c r="B13" s="134"/>
      <c r="C13" s="77"/>
      <c r="D13" s="77" t="s">
        <v>68</v>
      </c>
      <c r="E13" s="77" t="s">
        <v>69</v>
      </c>
      <c r="F13" s="77" t="s">
        <v>70</v>
      </c>
      <c r="G13" s="77" t="s">
        <v>71</v>
      </c>
      <c r="H13" s="77" t="s">
        <v>72</v>
      </c>
      <c r="I13" s="77">
        <v>2018</v>
      </c>
      <c r="J13" s="77">
        <v>2019</v>
      </c>
      <c r="K13" s="77">
        <v>2020</v>
      </c>
      <c r="L13" s="78">
        <v>2021</v>
      </c>
      <c r="M13" s="78">
        <v>2022</v>
      </c>
      <c r="N13" s="78">
        <v>2023</v>
      </c>
      <c r="O13" s="79">
        <v>2024</v>
      </c>
    </row>
    <row r="14" spans="1:16" ht="30" customHeight="1">
      <c r="A14" s="197" t="s">
        <v>73</v>
      </c>
      <c r="B14" s="191" t="s">
        <v>74</v>
      </c>
      <c r="C14" s="80" t="s">
        <v>124</v>
      </c>
      <c r="D14" s="75"/>
      <c r="E14" s="75"/>
      <c r="F14" s="75"/>
      <c r="G14" s="75"/>
      <c r="H14" s="75"/>
      <c r="I14" s="81">
        <f>I15+I16</f>
        <v>4949.12503</v>
      </c>
      <c r="J14" s="81">
        <f aca="true" t="shared" si="0" ref="J14:O14">J15+J16</f>
        <v>9300.90494</v>
      </c>
      <c r="K14" s="81">
        <f>K15+K16</f>
        <v>7945.073999999999</v>
      </c>
      <c r="L14" s="81">
        <f>L15+L16</f>
        <v>7495.415999999999</v>
      </c>
      <c r="M14" s="82">
        <f t="shared" si="0"/>
        <v>13310.8</v>
      </c>
      <c r="N14" s="82">
        <f t="shared" si="0"/>
        <v>8500</v>
      </c>
      <c r="O14" s="82">
        <f t="shared" si="0"/>
        <v>0</v>
      </c>
      <c r="P14" s="142"/>
    </row>
    <row r="15" spans="1:15" ht="30" customHeight="1">
      <c r="A15" s="198"/>
      <c r="B15" s="192"/>
      <c r="C15" s="80" t="s">
        <v>75</v>
      </c>
      <c r="D15" s="75"/>
      <c r="E15" s="75"/>
      <c r="F15" s="83"/>
      <c r="G15" s="75"/>
      <c r="H15" s="75"/>
      <c r="I15" s="83">
        <f>I18+I19+I36</f>
        <v>4740.09003</v>
      </c>
      <c r="J15" s="83">
        <f>J18+J19+J36+J20</f>
        <v>6058.89968</v>
      </c>
      <c r="K15" s="83">
        <f>K18+K19+K36+K20+K21</f>
        <v>7945.073999999999</v>
      </c>
      <c r="L15" s="83">
        <f>L18+L19+L20+L21+L37+L38</f>
        <v>7495.415999999999</v>
      </c>
      <c r="M15" s="83">
        <f>M18+M19+M36+M20+M21</f>
        <v>13310.8</v>
      </c>
      <c r="N15" s="108">
        <f>N18+N19+N36+N20+N21</f>
        <v>8500</v>
      </c>
      <c r="O15" s="85">
        <f>O18+O19+O36</f>
        <v>0</v>
      </c>
    </row>
    <row r="16" spans="1:15" ht="30" customHeight="1">
      <c r="A16" s="199"/>
      <c r="B16" s="193"/>
      <c r="C16" s="80" t="s">
        <v>97</v>
      </c>
      <c r="D16" s="75"/>
      <c r="E16" s="75"/>
      <c r="F16" s="75"/>
      <c r="G16" s="75"/>
      <c r="H16" s="75"/>
      <c r="I16" s="83">
        <f>I22</f>
        <v>209.035</v>
      </c>
      <c r="J16" s="83">
        <f>J22+J23</f>
        <v>3242.00526</v>
      </c>
      <c r="K16" s="85">
        <f>K22+K23</f>
        <v>0</v>
      </c>
      <c r="L16" s="84">
        <f>L22</f>
        <v>0</v>
      </c>
      <c r="M16" s="85">
        <f>M22</f>
        <v>0</v>
      </c>
      <c r="N16" s="85">
        <f>N22</f>
        <v>0</v>
      </c>
      <c r="O16" s="85">
        <f>O22</f>
        <v>0</v>
      </c>
    </row>
    <row r="17" spans="1:15" ht="30" customHeight="1">
      <c r="A17" s="188" t="s">
        <v>76</v>
      </c>
      <c r="B17" s="191" t="s">
        <v>77</v>
      </c>
      <c r="C17" s="80" t="s">
        <v>78</v>
      </c>
      <c r="D17" s="75"/>
      <c r="E17" s="75"/>
      <c r="F17" s="75"/>
      <c r="G17" s="75"/>
      <c r="H17" s="75"/>
      <c r="I17" s="83">
        <f>I18+I19+I22</f>
        <v>4949.12503</v>
      </c>
      <c r="J17" s="83">
        <f>J18+J19+J22+J20</f>
        <v>9051.92694</v>
      </c>
      <c r="K17" s="83">
        <f>K18+K19+K22+K23+K20+K21</f>
        <v>7945.073999999999</v>
      </c>
      <c r="L17" s="83">
        <f>L18+L19+L22+L20</f>
        <v>7099.695</v>
      </c>
      <c r="M17" s="85">
        <f>M18+M19+M22</f>
        <v>5064</v>
      </c>
      <c r="N17" s="85">
        <f>N18+N19+N22</f>
        <v>0</v>
      </c>
      <c r="O17" s="85">
        <f>O18+O19+O22</f>
        <v>0</v>
      </c>
    </row>
    <row r="18" spans="1:15" ht="30" customHeight="1">
      <c r="A18" s="189"/>
      <c r="B18" s="192"/>
      <c r="C18" s="80" t="s">
        <v>75</v>
      </c>
      <c r="D18" s="75">
        <v>733</v>
      </c>
      <c r="E18" s="86" t="s">
        <v>79</v>
      </c>
      <c r="F18" s="86" t="s">
        <v>80</v>
      </c>
      <c r="G18" s="87" t="s">
        <v>81</v>
      </c>
      <c r="H18" s="75" t="s">
        <v>82</v>
      </c>
      <c r="I18" s="83">
        <f>I24+I26+I29</f>
        <v>3298.88375</v>
      </c>
      <c r="J18" s="83">
        <f>J24+J26+J29</f>
        <v>3839.52083</v>
      </c>
      <c r="K18" s="83">
        <f>K25+K27+K30</f>
        <v>4857.199999999999</v>
      </c>
      <c r="L18" s="83">
        <f>L25+L27+L30</f>
        <v>4027.3274</v>
      </c>
      <c r="M18" s="84">
        <f>M25+M27+M30</f>
        <v>5064</v>
      </c>
      <c r="N18" s="84">
        <f>N25+N27+N30</f>
        <v>0</v>
      </c>
      <c r="O18" s="85">
        <f>O24+O26+O29</f>
        <v>0</v>
      </c>
    </row>
    <row r="19" spans="1:15" ht="30" customHeight="1">
      <c r="A19" s="189"/>
      <c r="B19" s="192"/>
      <c r="C19" s="80" t="s">
        <v>75</v>
      </c>
      <c r="D19" s="75">
        <v>733</v>
      </c>
      <c r="E19" s="86" t="s">
        <v>79</v>
      </c>
      <c r="F19" s="86" t="s">
        <v>80</v>
      </c>
      <c r="G19" s="87">
        <v>1350155550</v>
      </c>
      <c r="H19" s="75">
        <v>811</v>
      </c>
      <c r="I19" s="83">
        <f>I32</f>
        <v>1441.20628</v>
      </c>
      <c r="J19" s="83">
        <f>J31</f>
        <v>1906.29685</v>
      </c>
      <c r="K19" s="83">
        <v>0</v>
      </c>
      <c r="L19" s="85">
        <f>L31</f>
        <v>0</v>
      </c>
      <c r="M19" s="85">
        <f>M31</f>
        <v>0</v>
      </c>
      <c r="N19" s="85">
        <f>N31</f>
        <v>0</v>
      </c>
      <c r="O19" s="85">
        <f>O31</f>
        <v>0</v>
      </c>
    </row>
    <row r="20" spans="1:15" ht="30" customHeight="1">
      <c r="A20" s="189"/>
      <c r="B20" s="192"/>
      <c r="C20" s="80" t="s">
        <v>75</v>
      </c>
      <c r="D20" s="75">
        <v>733</v>
      </c>
      <c r="E20" s="86" t="s">
        <v>79</v>
      </c>
      <c r="F20" s="86" t="s">
        <v>80</v>
      </c>
      <c r="G20" s="87">
        <v>1350120220</v>
      </c>
      <c r="H20" s="75">
        <v>244</v>
      </c>
      <c r="I20" s="83"/>
      <c r="J20" s="83">
        <f>J32</f>
        <v>313.082</v>
      </c>
      <c r="K20" s="83">
        <f>K32</f>
        <v>2735.174</v>
      </c>
      <c r="L20" s="83">
        <f>L32</f>
        <v>3072.3676</v>
      </c>
      <c r="M20" s="85">
        <f>M32</f>
        <v>8246.8</v>
      </c>
      <c r="N20" s="85">
        <f>N32</f>
        <v>8500</v>
      </c>
      <c r="O20" s="85">
        <f>O34</f>
        <v>0</v>
      </c>
    </row>
    <row r="21" spans="1:15" ht="30" customHeight="1">
      <c r="A21" s="189"/>
      <c r="B21" s="192"/>
      <c r="C21" s="80" t="s">
        <v>75</v>
      </c>
      <c r="D21" s="75">
        <v>733</v>
      </c>
      <c r="E21" s="86" t="s">
        <v>79</v>
      </c>
      <c r="F21" s="86" t="s">
        <v>80</v>
      </c>
      <c r="G21" s="87" t="s">
        <v>83</v>
      </c>
      <c r="H21" s="75">
        <v>244</v>
      </c>
      <c r="I21" s="83"/>
      <c r="J21" s="83"/>
      <c r="K21" s="83">
        <f>K28+K33</f>
        <v>352.70000000000005</v>
      </c>
      <c r="L21" s="85"/>
      <c r="M21" s="85"/>
      <c r="N21" s="85"/>
      <c r="O21" s="85"/>
    </row>
    <row r="22" spans="1:15" ht="30" customHeight="1">
      <c r="A22" s="189"/>
      <c r="B22" s="192"/>
      <c r="C22" s="88" t="s">
        <v>97</v>
      </c>
      <c r="D22" s="89">
        <v>735</v>
      </c>
      <c r="E22" s="90" t="s">
        <v>84</v>
      </c>
      <c r="F22" s="90" t="s">
        <v>85</v>
      </c>
      <c r="G22" s="91">
        <v>1350191000</v>
      </c>
      <c r="H22" s="89">
        <v>244</v>
      </c>
      <c r="I22" s="92">
        <f>I34</f>
        <v>209.035</v>
      </c>
      <c r="J22" s="92">
        <v>2993.02726</v>
      </c>
      <c r="K22" s="93">
        <f>K34</f>
        <v>0</v>
      </c>
      <c r="L22" s="93">
        <f>L34</f>
        <v>0</v>
      </c>
      <c r="M22" s="93">
        <f>M34</f>
        <v>0</v>
      </c>
      <c r="N22" s="93">
        <f>N34</f>
        <v>0</v>
      </c>
      <c r="O22" s="93">
        <f>O34</f>
        <v>0</v>
      </c>
    </row>
    <row r="23" spans="1:15" ht="21.75" customHeight="1">
      <c r="A23" s="190"/>
      <c r="B23" s="193"/>
      <c r="C23" s="88" t="s">
        <v>97</v>
      </c>
      <c r="D23" s="89">
        <v>735</v>
      </c>
      <c r="E23" s="90" t="s">
        <v>79</v>
      </c>
      <c r="F23" s="90" t="s">
        <v>80</v>
      </c>
      <c r="G23" s="91">
        <v>1350120220</v>
      </c>
      <c r="H23" s="89">
        <v>244</v>
      </c>
      <c r="I23" s="89">
        <v>0</v>
      </c>
      <c r="J23" s="89">
        <v>248.978</v>
      </c>
      <c r="K23" s="93">
        <f>K35</f>
        <v>0</v>
      </c>
      <c r="L23" s="94">
        <v>0</v>
      </c>
      <c r="M23" s="94">
        <v>0</v>
      </c>
      <c r="N23" s="94">
        <v>0</v>
      </c>
      <c r="O23" s="95">
        <v>0</v>
      </c>
    </row>
    <row r="24" spans="1:15" ht="47.25">
      <c r="A24" s="75"/>
      <c r="B24" s="135" t="s">
        <v>86</v>
      </c>
      <c r="C24" s="80" t="s">
        <v>75</v>
      </c>
      <c r="D24" s="75">
        <v>733</v>
      </c>
      <c r="E24" s="86" t="s">
        <v>79</v>
      </c>
      <c r="F24" s="86" t="s">
        <v>80</v>
      </c>
      <c r="G24" s="87" t="s">
        <v>81</v>
      </c>
      <c r="H24" s="75">
        <v>811</v>
      </c>
      <c r="I24" s="75">
        <v>2642.48571</v>
      </c>
      <c r="J24" s="75">
        <v>3574.59389</v>
      </c>
      <c r="K24" s="85">
        <v>0</v>
      </c>
      <c r="L24" s="96">
        <v>0</v>
      </c>
      <c r="M24" s="96">
        <v>0</v>
      </c>
      <c r="N24" s="96">
        <v>0</v>
      </c>
      <c r="O24" s="97">
        <v>0</v>
      </c>
    </row>
    <row r="25" spans="1:15" ht="47.25">
      <c r="A25" s="75"/>
      <c r="B25" s="135" t="s">
        <v>86</v>
      </c>
      <c r="C25" s="80" t="s">
        <v>75</v>
      </c>
      <c r="D25" s="75">
        <v>733</v>
      </c>
      <c r="E25" s="86" t="s">
        <v>79</v>
      </c>
      <c r="F25" s="86" t="s">
        <v>80</v>
      </c>
      <c r="G25" s="87" t="s">
        <v>81</v>
      </c>
      <c r="H25" s="75">
        <v>244</v>
      </c>
      <c r="I25" s="75"/>
      <c r="J25" s="75"/>
      <c r="K25" s="83">
        <v>4522.01377</v>
      </c>
      <c r="L25" s="98">
        <v>3749.44211</v>
      </c>
      <c r="M25" s="99">
        <v>4714.6</v>
      </c>
      <c r="N25" s="96"/>
      <c r="O25" s="97"/>
    </row>
    <row r="26" spans="1:15" ht="47.25">
      <c r="A26" s="75"/>
      <c r="B26" s="135" t="s">
        <v>87</v>
      </c>
      <c r="C26" s="80" t="s">
        <v>75</v>
      </c>
      <c r="D26" s="75">
        <v>733</v>
      </c>
      <c r="E26" s="86" t="s">
        <v>79</v>
      </c>
      <c r="F26" s="86" t="s">
        <v>80</v>
      </c>
      <c r="G26" s="87" t="s">
        <v>81</v>
      </c>
      <c r="H26" s="75">
        <v>811</v>
      </c>
      <c r="I26" s="75">
        <v>326.59926</v>
      </c>
      <c r="J26" s="75">
        <v>72.9509</v>
      </c>
      <c r="K26" s="85">
        <v>0</v>
      </c>
      <c r="L26" s="96">
        <v>0</v>
      </c>
      <c r="M26" s="96">
        <v>0</v>
      </c>
      <c r="N26" s="96">
        <v>0</v>
      </c>
      <c r="O26" s="97">
        <v>0</v>
      </c>
    </row>
    <row r="27" spans="1:15" ht="47.25">
      <c r="A27" s="75"/>
      <c r="B27" s="135" t="s">
        <v>87</v>
      </c>
      <c r="C27" s="80" t="s">
        <v>75</v>
      </c>
      <c r="D27" s="75">
        <v>733</v>
      </c>
      <c r="E27" s="86" t="s">
        <v>79</v>
      </c>
      <c r="F27" s="86" t="s">
        <v>80</v>
      </c>
      <c r="G27" s="87" t="s">
        <v>81</v>
      </c>
      <c r="H27" s="75">
        <v>244</v>
      </c>
      <c r="I27" s="75"/>
      <c r="J27" s="75"/>
      <c r="K27" s="83">
        <v>92.28623</v>
      </c>
      <c r="L27" s="98">
        <v>76.51892</v>
      </c>
      <c r="M27" s="99">
        <v>96.2</v>
      </c>
      <c r="N27" s="96"/>
      <c r="O27" s="97"/>
    </row>
    <row r="28" spans="1:15" ht="47.25">
      <c r="A28" s="75"/>
      <c r="B28" s="135" t="s">
        <v>87</v>
      </c>
      <c r="C28" s="80" t="s">
        <v>75</v>
      </c>
      <c r="D28" s="75">
        <v>733</v>
      </c>
      <c r="E28" s="86" t="s">
        <v>79</v>
      </c>
      <c r="F28" s="86" t="s">
        <v>80</v>
      </c>
      <c r="G28" s="87" t="s">
        <v>83</v>
      </c>
      <c r="H28" s="75">
        <v>244</v>
      </c>
      <c r="I28" s="75"/>
      <c r="J28" s="75"/>
      <c r="K28" s="83">
        <v>335.1</v>
      </c>
      <c r="L28" s="98"/>
      <c r="M28" s="99"/>
      <c r="N28" s="96"/>
      <c r="O28" s="97"/>
    </row>
    <row r="29" spans="1:15" ht="47.25">
      <c r="A29" s="75"/>
      <c r="B29" s="135" t="s">
        <v>88</v>
      </c>
      <c r="C29" s="80" t="s">
        <v>75</v>
      </c>
      <c r="D29" s="75">
        <v>733</v>
      </c>
      <c r="E29" s="86" t="s">
        <v>79</v>
      </c>
      <c r="F29" s="86" t="s">
        <v>80</v>
      </c>
      <c r="G29" s="87" t="s">
        <v>81</v>
      </c>
      <c r="H29" s="75">
        <v>811</v>
      </c>
      <c r="I29" s="75">
        <v>329.79878</v>
      </c>
      <c r="J29" s="75">
        <v>191.97604</v>
      </c>
      <c r="K29" s="83">
        <v>0</v>
      </c>
      <c r="L29" s="96">
        <v>0</v>
      </c>
      <c r="M29" s="96">
        <v>0</v>
      </c>
      <c r="N29" s="96">
        <v>0</v>
      </c>
      <c r="O29" s="97">
        <v>0</v>
      </c>
    </row>
    <row r="30" spans="1:15" ht="47.25">
      <c r="A30" s="75"/>
      <c r="B30" s="135" t="s">
        <v>88</v>
      </c>
      <c r="C30" s="80" t="s">
        <v>75</v>
      </c>
      <c r="D30" s="75">
        <v>733</v>
      </c>
      <c r="E30" s="86" t="s">
        <v>79</v>
      </c>
      <c r="F30" s="86" t="s">
        <v>80</v>
      </c>
      <c r="G30" s="87" t="s">
        <v>81</v>
      </c>
      <c r="H30" s="75">
        <v>244</v>
      </c>
      <c r="I30" s="75"/>
      <c r="J30" s="75"/>
      <c r="K30" s="83">
        <v>242.9</v>
      </c>
      <c r="L30" s="98">
        <v>201.36637</v>
      </c>
      <c r="M30" s="96">
        <v>253.2</v>
      </c>
      <c r="N30" s="96"/>
      <c r="O30" s="97"/>
    </row>
    <row r="31" spans="1:15" ht="47.25">
      <c r="A31" s="75"/>
      <c r="B31" s="135" t="s">
        <v>88</v>
      </c>
      <c r="C31" s="80" t="s">
        <v>75</v>
      </c>
      <c r="D31" s="75">
        <v>733</v>
      </c>
      <c r="E31" s="86" t="s">
        <v>79</v>
      </c>
      <c r="F31" s="86" t="s">
        <v>80</v>
      </c>
      <c r="G31" s="87">
        <v>1350155550</v>
      </c>
      <c r="H31" s="75">
        <v>811</v>
      </c>
      <c r="I31" s="75"/>
      <c r="J31" s="75">
        <v>1906.29685</v>
      </c>
      <c r="K31" s="83">
        <v>0</v>
      </c>
      <c r="L31" s="96">
        <v>0</v>
      </c>
      <c r="M31" s="96">
        <v>0</v>
      </c>
      <c r="N31" s="96">
        <v>0</v>
      </c>
      <c r="O31" s="97">
        <v>0</v>
      </c>
    </row>
    <row r="32" spans="1:15" ht="50.25" customHeight="1">
      <c r="A32" s="75"/>
      <c r="B32" s="135" t="s">
        <v>88</v>
      </c>
      <c r="C32" s="80" t="s">
        <v>75</v>
      </c>
      <c r="D32" s="75">
        <v>733</v>
      </c>
      <c r="E32" s="86" t="s">
        <v>79</v>
      </c>
      <c r="F32" s="86" t="s">
        <v>80</v>
      </c>
      <c r="G32" s="87">
        <v>1350120220</v>
      </c>
      <c r="H32" s="75">
        <v>244</v>
      </c>
      <c r="I32" s="75">
        <v>1441.20628</v>
      </c>
      <c r="J32" s="75">
        <v>313.082</v>
      </c>
      <c r="K32" s="83">
        <v>2735.174</v>
      </c>
      <c r="L32" s="75">
        <v>3072.3676</v>
      </c>
      <c r="M32" s="96">
        <v>8246.8</v>
      </c>
      <c r="N32" s="96">
        <v>8500</v>
      </c>
      <c r="O32" s="97">
        <v>0</v>
      </c>
    </row>
    <row r="33" spans="1:15" ht="54" customHeight="1">
      <c r="A33" s="75"/>
      <c r="B33" s="135" t="s">
        <v>88</v>
      </c>
      <c r="C33" s="80" t="s">
        <v>75</v>
      </c>
      <c r="D33" s="75">
        <v>733</v>
      </c>
      <c r="E33" s="86" t="s">
        <v>79</v>
      </c>
      <c r="F33" s="86" t="s">
        <v>80</v>
      </c>
      <c r="G33" s="87" t="s">
        <v>83</v>
      </c>
      <c r="H33" s="75">
        <v>244</v>
      </c>
      <c r="I33" s="75"/>
      <c r="J33" s="75"/>
      <c r="K33" s="83">
        <v>17.6</v>
      </c>
      <c r="L33" s="75"/>
      <c r="M33" s="96"/>
      <c r="N33" s="96"/>
      <c r="O33" s="97"/>
    </row>
    <row r="34" spans="1:15" ht="47.25">
      <c r="A34" s="75"/>
      <c r="B34" s="135" t="s">
        <v>88</v>
      </c>
      <c r="C34" s="88" t="s">
        <v>97</v>
      </c>
      <c r="D34" s="89">
        <v>735</v>
      </c>
      <c r="E34" s="90" t="s">
        <v>84</v>
      </c>
      <c r="F34" s="90" t="s">
        <v>85</v>
      </c>
      <c r="G34" s="91">
        <v>1350191000</v>
      </c>
      <c r="H34" s="89">
        <v>244</v>
      </c>
      <c r="I34" s="89">
        <v>209.035</v>
      </c>
      <c r="J34" s="89">
        <v>2993.02726</v>
      </c>
      <c r="K34" s="93">
        <v>0</v>
      </c>
      <c r="L34" s="94">
        <v>0</v>
      </c>
      <c r="M34" s="94">
        <v>0</v>
      </c>
      <c r="N34" s="94">
        <v>0</v>
      </c>
      <c r="O34" s="95">
        <v>0</v>
      </c>
    </row>
    <row r="35" spans="1:15" ht="54" customHeight="1">
      <c r="A35" s="75"/>
      <c r="B35" s="135" t="s">
        <v>88</v>
      </c>
      <c r="C35" s="88" t="s">
        <v>97</v>
      </c>
      <c r="D35" s="89">
        <v>735</v>
      </c>
      <c r="E35" s="90" t="s">
        <v>79</v>
      </c>
      <c r="F35" s="90" t="s">
        <v>80</v>
      </c>
      <c r="G35" s="91">
        <v>1350120220</v>
      </c>
      <c r="H35" s="89">
        <v>244</v>
      </c>
      <c r="I35" s="89">
        <v>0</v>
      </c>
      <c r="J35" s="89">
        <v>248.978</v>
      </c>
      <c r="K35" s="93">
        <v>0</v>
      </c>
      <c r="L35" s="94">
        <v>0</v>
      </c>
      <c r="M35" s="94">
        <v>0</v>
      </c>
      <c r="N35" s="94">
        <v>0</v>
      </c>
      <c r="O35" s="95">
        <v>0</v>
      </c>
    </row>
    <row r="36" spans="1:15" ht="28.5" customHeight="1">
      <c r="A36" s="188" t="s">
        <v>89</v>
      </c>
      <c r="B36" s="191" t="s">
        <v>90</v>
      </c>
      <c r="C36" s="134" t="s">
        <v>78</v>
      </c>
      <c r="D36" s="75"/>
      <c r="E36" s="86"/>
      <c r="F36" s="86"/>
      <c r="G36" s="75"/>
      <c r="H36" s="75"/>
      <c r="I36" s="75"/>
      <c r="J36" s="85">
        <v>0</v>
      </c>
      <c r="K36" s="85">
        <v>0</v>
      </c>
      <c r="L36" s="98">
        <f>L37+L38</f>
        <v>395.721</v>
      </c>
      <c r="M36" s="96">
        <v>0</v>
      </c>
      <c r="N36" s="96">
        <v>0</v>
      </c>
      <c r="O36" s="97">
        <v>0</v>
      </c>
    </row>
    <row r="37" spans="1:15" ht="28.5" customHeight="1">
      <c r="A37" s="189"/>
      <c r="B37" s="192"/>
      <c r="C37" s="134" t="s">
        <v>75</v>
      </c>
      <c r="D37" s="75">
        <v>733</v>
      </c>
      <c r="E37" s="86" t="s">
        <v>79</v>
      </c>
      <c r="F37" s="86" t="s">
        <v>80</v>
      </c>
      <c r="G37" s="87" t="s">
        <v>81</v>
      </c>
      <c r="H37" s="75">
        <v>244</v>
      </c>
      <c r="I37" s="75"/>
      <c r="J37" s="85"/>
      <c r="K37" s="85"/>
      <c r="L37" s="98">
        <f>L39+L40+L41</f>
        <v>395.61997</v>
      </c>
      <c r="M37" s="96"/>
      <c r="N37" s="96"/>
      <c r="O37" s="97"/>
    </row>
    <row r="38" spans="1:15" ht="23.25" customHeight="1">
      <c r="A38" s="190"/>
      <c r="B38" s="193"/>
      <c r="C38" s="134" t="s">
        <v>75</v>
      </c>
      <c r="D38" s="75">
        <v>733</v>
      </c>
      <c r="E38" s="86" t="s">
        <v>79</v>
      </c>
      <c r="F38" s="86" t="s">
        <v>80</v>
      </c>
      <c r="G38" s="133">
        <v>1350120220</v>
      </c>
      <c r="H38" s="75">
        <v>244</v>
      </c>
      <c r="I38" s="75"/>
      <c r="J38" s="85"/>
      <c r="K38" s="85"/>
      <c r="L38" s="98">
        <f>L42</f>
        <v>0.10103</v>
      </c>
      <c r="M38" s="96"/>
      <c r="N38" s="96"/>
      <c r="O38" s="97"/>
    </row>
    <row r="39" spans="1:15" ht="72" customHeight="1">
      <c r="A39" s="80"/>
      <c r="B39" s="135" t="s">
        <v>86</v>
      </c>
      <c r="C39" s="80" t="s">
        <v>75</v>
      </c>
      <c r="D39" s="75">
        <v>733</v>
      </c>
      <c r="E39" s="86" t="s">
        <v>79</v>
      </c>
      <c r="F39" s="86" t="s">
        <v>80</v>
      </c>
      <c r="G39" s="87" t="s">
        <v>81</v>
      </c>
      <c r="H39" s="75">
        <v>244</v>
      </c>
      <c r="I39" s="75"/>
      <c r="J39" s="85"/>
      <c r="K39" s="85"/>
      <c r="L39" s="98">
        <v>368.32222</v>
      </c>
      <c r="M39" s="96"/>
      <c r="N39" s="96"/>
      <c r="O39" s="97"/>
    </row>
    <row r="40" spans="1:15" ht="67.5" customHeight="1">
      <c r="A40" s="80"/>
      <c r="B40" s="135" t="s">
        <v>87</v>
      </c>
      <c r="C40" s="80" t="s">
        <v>75</v>
      </c>
      <c r="D40" s="75">
        <v>733</v>
      </c>
      <c r="E40" s="86" t="s">
        <v>79</v>
      </c>
      <c r="F40" s="86" t="s">
        <v>80</v>
      </c>
      <c r="G40" s="87" t="s">
        <v>81</v>
      </c>
      <c r="H40" s="75">
        <v>244</v>
      </c>
      <c r="I40" s="75"/>
      <c r="J40" s="85"/>
      <c r="K40" s="85"/>
      <c r="L40" s="98">
        <v>7.51675</v>
      </c>
      <c r="M40" s="96"/>
      <c r="N40" s="96"/>
      <c r="O40" s="97"/>
    </row>
    <row r="41" spans="1:15" ht="51.75" customHeight="1">
      <c r="A41" s="80"/>
      <c r="B41" s="135" t="s">
        <v>88</v>
      </c>
      <c r="C41" s="80" t="s">
        <v>75</v>
      </c>
      <c r="D41" s="75">
        <v>733</v>
      </c>
      <c r="E41" s="86" t="s">
        <v>79</v>
      </c>
      <c r="F41" s="86" t="s">
        <v>80</v>
      </c>
      <c r="G41" s="87" t="s">
        <v>81</v>
      </c>
      <c r="H41" s="75">
        <v>244</v>
      </c>
      <c r="I41" s="75"/>
      <c r="J41" s="85"/>
      <c r="K41" s="85"/>
      <c r="L41" s="98">
        <v>19.781</v>
      </c>
      <c r="M41" s="96"/>
      <c r="N41" s="96"/>
      <c r="O41" s="97"/>
    </row>
    <row r="42" spans="1:15" ht="52.5" customHeight="1">
      <c r="A42" s="80"/>
      <c r="B42" s="135" t="s">
        <v>88</v>
      </c>
      <c r="C42" s="80" t="s">
        <v>75</v>
      </c>
      <c r="D42" s="75">
        <v>733</v>
      </c>
      <c r="E42" s="86" t="s">
        <v>79</v>
      </c>
      <c r="F42" s="86" t="s">
        <v>80</v>
      </c>
      <c r="G42" s="87">
        <v>1350120220</v>
      </c>
      <c r="H42" s="75">
        <v>244</v>
      </c>
      <c r="I42" s="75"/>
      <c r="J42" s="85"/>
      <c r="K42" s="85"/>
      <c r="L42" s="98">
        <v>0.10103</v>
      </c>
      <c r="M42" s="96"/>
      <c r="N42" s="96"/>
      <c r="O42" s="97"/>
    </row>
    <row r="43" spans="1:15" ht="15.75">
      <c r="A43" s="2"/>
      <c r="B43" s="17"/>
      <c r="C43" s="2"/>
      <c r="D43" s="2"/>
      <c r="E43" s="2"/>
      <c r="F43" s="2"/>
      <c r="G43" s="2"/>
      <c r="H43" s="2"/>
      <c r="I43" s="2"/>
      <c r="J43" s="2"/>
      <c r="K43" s="100"/>
      <c r="L43" s="100"/>
      <c r="M43" s="100"/>
      <c r="N43" s="100"/>
      <c r="O43" s="100"/>
    </row>
    <row r="44" spans="1:15" ht="15.75">
      <c r="A44" s="2" t="s">
        <v>163</v>
      </c>
      <c r="B44" s="17"/>
      <c r="C44" s="2"/>
      <c r="D44" s="2"/>
      <c r="E44" s="2"/>
      <c r="F44" s="2"/>
      <c r="G44" s="2"/>
      <c r="H44" s="2"/>
      <c r="I44" s="2"/>
      <c r="J44" s="2"/>
      <c r="K44" s="100"/>
      <c r="L44" s="100"/>
      <c r="M44" s="100"/>
      <c r="N44" s="100"/>
      <c r="O44" s="100"/>
    </row>
    <row r="45" spans="1:10" ht="15">
      <c r="A45" s="18"/>
      <c r="B45" s="136"/>
      <c r="C45" s="18"/>
      <c r="D45" s="18"/>
      <c r="E45" s="18"/>
      <c r="F45" s="18"/>
      <c r="G45" s="18"/>
      <c r="H45" s="18"/>
      <c r="I45" s="18"/>
      <c r="J45" s="18"/>
    </row>
  </sheetData>
  <sheetProtection/>
  <mergeCells count="16">
    <mergeCell ref="L1:O1"/>
    <mergeCell ref="L2:O2"/>
    <mergeCell ref="L3:O3"/>
    <mergeCell ref="B14:B16"/>
    <mergeCell ref="A11:O11"/>
    <mergeCell ref="B36:B38"/>
    <mergeCell ref="A36:A38"/>
    <mergeCell ref="L6:O6"/>
    <mergeCell ref="L7:O7"/>
    <mergeCell ref="L8:O8"/>
    <mergeCell ref="L9:O9"/>
    <mergeCell ref="A17:A23"/>
    <mergeCell ref="B17:B23"/>
    <mergeCell ref="D12:H12"/>
    <mergeCell ref="I12:O12"/>
    <mergeCell ref="A14:A16"/>
  </mergeCells>
  <printOptions/>
  <pageMargins left="0.1968503937007874" right="0.1968503937007874" top="0.984251968503937" bottom="0.1968503937007874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</cp:lastModifiedBy>
  <cp:lastPrinted>2020-11-12T12:02:51Z</cp:lastPrinted>
  <dcterms:created xsi:type="dcterms:W3CDTF">1996-10-08T23:32:33Z</dcterms:created>
  <dcterms:modified xsi:type="dcterms:W3CDTF">2020-11-26T08:50:27Z</dcterms:modified>
  <cp:category/>
  <cp:version/>
  <cp:contentType/>
  <cp:contentStatus/>
</cp:coreProperties>
</file>