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2" i="1"/>
  <c r="D23"/>
  <c r="D5"/>
  <c r="D4" s="1"/>
  <c r="D6"/>
  <c r="D7"/>
  <c r="C8"/>
  <c r="C95"/>
  <c r="C94" s="1"/>
  <c r="D94"/>
  <c r="D89"/>
  <c r="D88"/>
  <c r="C88"/>
  <c r="C89"/>
  <c r="D83"/>
  <c r="D41"/>
  <c r="D40" s="1"/>
  <c r="C107"/>
  <c r="D95"/>
  <c r="D47"/>
  <c r="C106"/>
  <c r="C9"/>
  <c r="D82"/>
  <c r="C47"/>
  <c r="C46" s="1"/>
  <c r="C23"/>
  <c r="C83"/>
  <c r="C82" s="1"/>
  <c r="D53"/>
  <c r="D52" s="1"/>
  <c r="C53"/>
  <c r="C52" s="1"/>
  <c r="C11"/>
  <c r="C5" s="1"/>
  <c r="D11"/>
  <c r="D10" s="1"/>
  <c r="D35"/>
  <c r="D34" s="1"/>
  <c r="C35"/>
  <c r="C34" s="1"/>
  <c r="D106"/>
  <c r="D101"/>
  <c r="D100" s="1"/>
  <c r="C101"/>
  <c r="C100" s="1"/>
  <c r="D77"/>
  <c r="D76" s="1"/>
  <c r="C77"/>
  <c r="C76" s="1"/>
  <c r="D71"/>
  <c r="D70" s="1"/>
  <c r="C71"/>
  <c r="C70" s="1"/>
  <c r="D65"/>
  <c r="D64" s="1"/>
  <c r="C65"/>
  <c r="C64" s="1"/>
  <c r="D59"/>
  <c r="D58" s="1"/>
  <c r="C59"/>
  <c r="C58" s="1"/>
  <c r="D46"/>
  <c r="C41"/>
  <c r="C40" s="1"/>
  <c r="D29"/>
  <c r="C29"/>
  <c r="C28" s="1"/>
  <c r="D28"/>
  <c r="D8" l="1"/>
  <c r="D9"/>
  <c r="C10"/>
  <c r="C22"/>
  <c r="C7" l="1"/>
  <c r="C17" l="1"/>
  <c r="C4" s="1"/>
  <c r="C16"/>
  <c r="C6"/>
  <c r="D17"/>
  <c r="D16"/>
</calcChain>
</file>

<file path=xl/sharedStrings.xml><?xml version="1.0" encoding="utf-8"?>
<sst xmlns="http://schemas.openxmlformats.org/spreadsheetml/2006/main" count="134" uniqueCount="50">
  <si>
    <t>№ п/п</t>
  </si>
  <si>
    <t>Наименование  программы</t>
  </si>
  <si>
    <t>1.</t>
  </si>
  <si>
    <t>Муниципальные программы-всего, в том числе за счет:</t>
  </si>
  <si>
    <t>собственных доходов</t>
  </si>
  <si>
    <t xml:space="preserve">субсидии </t>
  </si>
  <si>
    <t>иные межбюджетные трансферты</t>
  </si>
  <si>
    <t>другие собственные доходы</t>
  </si>
  <si>
    <t>субвенции</t>
  </si>
  <si>
    <t>1.1.</t>
  </si>
  <si>
    <t>Муниципальная  программа «Создание благоприятных условий для развития молодого поколения ЗАТО г.Радужный на 2014-2016 годы», в том числе за счет:</t>
  </si>
  <si>
    <t>собственных доходов:</t>
  </si>
  <si>
    <t>1.2.</t>
  </si>
  <si>
    <t>1.3.</t>
  </si>
  <si>
    <t>Муниципальная  программа  "Развитие муниципальной службы и органов управления в ЗАТО г. Радужный Владимирской области на 2014-2016 годы", в том числе за счет:</t>
  </si>
  <si>
    <t>1.4.</t>
  </si>
  <si>
    <t xml:space="preserve">Муниципальная программа «Землеустройство, землепользование, оценка недвижимости,признание прав и регулирование отношений по муниципальной собственности ЗАТО г.Радужный Владимирской области 2014-2016 годы», в том числе за счет:
</t>
  </si>
  <si>
    <t>1.5.</t>
  </si>
  <si>
    <t>Муниципальная программа «Информатизация ЗАТО г.Радужный Владимирской области на 2014-2016 годы», в том числе за счет:</t>
  </si>
  <si>
    <t>1.6.</t>
  </si>
  <si>
    <t>Муниципальная  программа  «Обеспечение общественного порядка и профилактики правонарушений в ЗАТО г.Радужный на 2014-2016 годы», в том числе за счет:</t>
  </si>
  <si>
    <t>субсидии</t>
  </si>
  <si>
    <t>1.7.</t>
  </si>
  <si>
    <t>Муниципальная  программа  «Перспективное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на 2014-2016 годы» , в том числе за счет:</t>
  </si>
  <si>
    <t>1.8.</t>
  </si>
  <si>
    <t>Муниципальная  программа  «Энергосбережение и повышение  надежности энергоснабжения в топливно-энергетическом комплексе ЗАТО г.Радужный на 2014-2016 г.г.», в том числе за счет:</t>
  </si>
  <si>
    <t>1.9.</t>
  </si>
  <si>
    <t xml:space="preserve">Муниципальная  программа  «Реформирование и модернизация жилищно-коммунального комплекса ЗАТО г.Радужный на 2014-2016г.г.», в том числе за счет: </t>
  </si>
  <si>
    <t>1.10.</t>
  </si>
  <si>
    <t>Муниципальная программа  «Охрана окружающей среды ЗАТО г.Радужный на 2014-2016 годы» , в том числе за счет:</t>
  </si>
  <si>
    <t>1.11.</t>
  </si>
  <si>
    <t>Муниципальная  программа  «Обеспечение населения  ЗАТО г.Радужный Владимирской области питьевой водой на 2014-2016 годы», в том числе за счет:</t>
  </si>
  <si>
    <t>-</t>
  </si>
  <si>
    <t>1.12.</t>
  </si>
  <si>
    <t>Муниципальная  программа  «Развитие пассажарских перевозок на территории ЗАТО г.Радужный на 2014-2016 годы», в том числе за счет:</t>
  </si>
  <si>
    <t>1.13.</t>
  </si>
  <si>
    <t>Муниципальная  программа  «Приведение в нормативное состояние улично-дорожной сети и объектов благоустройства  ЗАТО г.Радужный Владимирской области на 2014-2016 годы», в том числе за счет:</t>
  </si>
  <si>
    <t>1.14.</t>
  </si>
  <si>
    <t>Муниципальная  программа  «Доступная среда для людей с ограниченными возможностями ЗАТО г.Радужный на 2014-2016 годы», в том числе за счет:</t>
  </si>
  <si>
    <t>1.15.</t>
  </si>
  <si>
    <t>Муниципальная  программа «Развитие образования ЗАТО г.Радужный Владимирской области на 2014-2016 годы» , в том числе за счет:</t>
  </si>
  <si>
    <t>1.16.</t>
  </si>
  <si>
    <t xml:space="preserve">Муниципальная  программа «Культура и спорт ЗАТО г.Радужный  на 2014-2016 годы» </t>
  </si>
  <si>
    <t>1.17.</t>
  </si>
  <si>
    <t>Муниципальная программа "Содействие развитию малого и среднего предпринимательства в ЗАТО г.Радужный на 2014-2016 годы"</t>
  </si>
  <si>
    <t>Утверждено на год, руб.</t>
  </si>
  <si>
    <t>Исполнено  за отчетный период, руб.</t>
  </si>
  <si>
    <t>Муниципальная  программа «Обеспечение доступным и комфортным жильем населения ЗАТО г.Радужный Владимирской области», в том числе за счет:</t>
  </si>
  <si>
    <t xml:space="preserve">  Заведующая отделом экономики                                                                                        Т.П. Симонова</t>
  </si>
  <si>
    <t>Информация о ходе финансирования муниципальных  программ в ЗАТО г.Радужный (по состоянию на 01.10.2015 г.)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</si>
</sst>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#,##0.000"/>
    <numFmt numFmtId="165" formatCode="_-* #,##0.000_р_._-;\-* #,##0.000_р_._-;_-* &quot;-&quot;???_р_._-;_-@_-"/>
    <numFmt numFmtId="166" formatCode="#,##0.0"/>
    <numFmt numFmtId="167" formatCode="_-* #,##0.00_р_._-;\-* #,##0.00_р_._-;_-* &quot;-&quot;???_р_._-;_-@_-"/>
  </numFmts>
  <fonts count="10">
    <font>
      <sz val="11"/>
      <color theme="1"/>
      <name val="Times New Roman"/>
      <family val="2"/>
      <charset val="204"/>
      <scheme val="minor"/>
    </font>
    <font>
      <sz val="11"/>
      <color theme="1"/>
      <name val="Times New Roman"/>
      <family val="2"/>
      <charset val="204"/>
      <scheme val="minor"/>
    </font>
    <font>
      <b/>
      <sz val="12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name val="Times New Roman"/>
      <family val="1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justify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4" fontId="7" fillId="2" borderId="1" xfId="0" applyNumberFormat="1" applyFont="1" applyFill="1" applyBorder="1" applyAlignment="1">
      <alignment vertical="top"/>
    </xf>
    <xf numFmtId="4" fontId="8" fillId="2" borderId="1" xfId="0" applyNumberFormat="1" applyFont="1" applyFill="1" applyBorder="1" applyAlignment="1">
      <alignment vertical="top"/>
    </xf>
    <xf numFmtId="164" fontId="8" fillId="2" borderId="1" xfId="0" applyNumberFormat="1" applyFont="1" applyFill="1" applyBorder="1" applyAlignment="1">
      <alignment vertical="top"/>
    </xf>
    <xf numFmtId="4" fontId="5" fillId="2" borderId="1" xfId="0" applyNumberFormat="1" applyFont="1" applyFill="1" applyBorder="1" applyAlignment="1">
      <alignment vertical="top"/>
    </xf>
    <xf numFmtId="4" fontId="6" fillId="2" borderId="1" xfId="0" applyNumberFormat="1" applyFont="1" applyFill="1" applyBorder="1" applyAlignment="1">
      <alignment vertical="top"/>
    </xf>
    <xf numFmtId="167" fontId="5" fillId="2" borderId="1" xfId="0" applyNumberFormat="1" applyFont="1" applyFill="1" applyBorder="1" applyAlignment="1">
      <alignment vertical="top"/>
    </xf>
    <xf numFmtId="167" fontId="3" fillId="2" borderId="1" xfId="0" applyNumberFormat="1" applyFont="1" applyFill="1" applyBorder="1" applyAlignment="1">
      <alignment vertical="top"/>
    </xf>
    <xf numFmtId="4" fontId="3" fillId="2" borderId="1" xfId="1" applyNumberFormat="1" applyFont="1" applyFill="1" applyBorder="1" applyAlignment="1">
      <alignment vertical="top"/>
    </xf>
    <xf numFmtId="4" fontId="7" fillId="2" borderId="1" xfId="0" applyNumberFormat="1" applyFont="1" applyFill="1" applyBorder="1" applyAlignment="1">
      <alignment vertical="top" wrapText="1"/>
    </xf>
    <xf numFmtId="4" fontId="8" fillId="2" borderId="1" xfId="0" applyNumberFormat="1" applyFont="1" applyFill="1" applyBorder="1" applyAlignment="1">
      <alignment vertical="top" wrapText="1"/>
    </xf>
    <xf numFmtId="167" fontId="3" fillId="2" borderId="1" xfId="0" applyNumberFormat="1" applyFont="1" applyFill="1" applyBorder="1" applyAlignment="1">
      <alignment vertical="top" wrapText="1"/>
    </xf>
    <xf numFmtId="167" fontId="7" fillId="2" borderId="1" xfId="0" applyNumberFormat="1" applyFont="1" applyFill="1" applyBorder="1" applyAlignment="1">
      <alignment vertical="top" wrapText="1"/>
    </xf>
    <xf numFmtId="4" fontId="5" fillId="2" borderId="1" xfId="1" applyNumberFormat="1" applyFont="1" applyFill="1" applyBorder="1" applyAlignment="1">
      <alignment vertical="top"/>
    </xf>
    <xf numFmtId="4" fontId="5" fillId="2" borderId="1" xfId="0" applyNumberFormat="1" applyFont="1" applyFill="1" applyBorder="1" applyAlignment="1">
      <alignment horizontal="right" vertical="top" indent="1"/>
    </xf>
    <xf numFmtId="0" fontId="4" fillId="2" borderId="3" xfId="0" applyFont="1" applyFill="1" applyBorder="1" applyAlignment="1">
      <alignment horizontal="left" vertical="justify"/>
    </xf>
    <xf numFmtId="17" fontId="4" fillId="2" borderId="3" xfId="0" applyNumberFormat="1" applyFont="1" applyFill="1" applyBorder="1" applyAlignment="1">
      <alignment horizontal="left" vertical="justify"/>
    </xf>
    <xf numFmtId="17" fontId="4" fillId="2" borderId="5" xfId="0" applyNumberFormat="1" applyFont="1" applyFill="1" applyBorder="1" applyAlignment="1">
      <alignment horizontal="left" vertical="justify"/>
    </xf>
    <xf numFmtId="17" fontId="4" fillId="2" borderId="4" xfId="0" applyNumberFormat="1" applyFont="1" applyFill="1" applyBorder="1" applyAlignment="1">
      <alignment horizontal="left" vertical="justify"/>
    </xf>
    <xf numFmtId="0" fontId="4" fillId="2" borderId="3" xfId="0" applyFont="1" applyFill="1" applyBorder="1" applyAlignment="1">
      <alignment horizontal="left" vertical="justify"/>
    </xf>
    <xf numFmtId="0" fontId="4" fillId="2" borderId="5" xfId="0" applyFont="1" applyFill="1" applyBorder="1" applyAlignment="1">
      <alignment horizontal="left" vertical="justify"/>
    </xf>
    <xf numFmtId="0" fontId="4" fillId="2" borderId="4" xfId="0" applyFont="1" applyFill="1" applyBorder="1" applyAlignment="1">
      <alignment horizontal="left" vertical="justify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justify"/>
    </xf>
    <xf numFmtId="17" fontId="4" fillId="2" borderId="1" xfId="0" applyNumberFormat="1" applyFont="1" applyFill="1" applyBorder="1" applyAlignment="1">
      <alignment horizontal="left" vertical="justify"/>
    </xf>
    <xf numFmtId="0" fontId="4" fillId="2" borderId="3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167" fontId="3" fillId="2" borderId="1" xfId="0" applyNumberFormat="1" applyFont="1" applyFill="1" applyBorder="1" applyAlignment="1">
      <alignment horizontal="right" vertical="top"/>
    </xf>
    <xf numFmtId="167" fontId="3" fillId="2" borderId="1" xfId="1" applyNumberFormat="1" applyFont="1" applyFill="1" applyBorder="1" applyAlignment="1">
      <alignment vertical="top"/>
    </xf>
    <xf numFmtId="0" fontId="4" fillId="2" borderId="1" xfId="0" applyFont="1" applyFill="1" applyBorder="1" applyAlignment="1">
      <alignment horizontal="left"/>
    </xf>
    <xf numFmtId="165" fontId="3" fillId="2" borderId="1" xfId="0" applyNumberFormat="1" applyFont="1" applyFill="1" applyBorder="1" applyAlignment="1">
      <alignment vertical="top"/>
    </xf>
    <xf numFmtId="167" fontId="5" fillId="2" borderId="1" xfId="0" applyNumberFormat="1" applyFont="1" applyFill="1" applyBorder="1" applyAlignment="1">
      <alignment vertical="top" wrapText="1"/>
    </xf>
    <xf numFmtId="164" fontId="8" fillId="2" borderId="1" xfId="0" applyNumberFormat="1" applyFont="1" applyFill="1" applyBorder="1" applyAlignment="1">
      <alignment vertical="top" wrapText="1"/>
    </xf>
    <xf numFmtId="2" fontId="7" fillId="2" borderId="1" xfId="0" applyNumberFormat="1" applyFont="1" applyFill="1" applyBorder="1" applyAlignment="1">
      <alignment vertical="top" wrapText="1"/>
    </xf>
    <xf numFmtId="2" fontId="3" fillId="2" borderId="1" xfId="0" applyNumberFormat="1" applyFont="1" applyFill="1" applyBorder="1" applyAlignment="1">
      <alignment vertical="top" wrapText="1"/>
    </xf>
    <xf numFmtId="165" fontId="3" fillId="2" borderId="1" xfId="0" applyNumberFormat="1" applyFont="1" applyFill="1" applyBorder="1" applyAlignment="1">
      <alignment vertical="top" wrapText="1"/>
    </xf>
    <xf numFmtId="165" fontId="3" fillId="2" borderId="1" xfId="0" applyNumberFormat="1" applyFont="1" applyFill="1" applyBorder="1" applyAlignment="1">
      <alignment horizontal="center" vertical="top" wrapText="1"/>
    </xf>
    <xf numFmtId="166" fontId="8" fillId="2" borderId="1" xfId="0" applyNumberFormat="1" applyFont="1" applyFill="1" applyBorder="1" applyAlignment="1">
      <alignment vertical="top" wrapText="1"/>
    </xf>
    <xf numFmtId="167" fontId="7" fillId="2" borderId="1" xfId="0" applyNumberFormat="1" applyFont="1" applyFill="1" applyBorder="1" applyAlignment="1">
      <alignment vertical="top"/>
    </xf>
    <xf numFmtId="167" fontId="8" fillId="2" borderId="1" xfId="0" applyNumberFormat="1" applyFont="1" applyFill="1" applyBorder="1" applyAlignment="1">
      <alignment vertical="top"/>
    </xf>
    <xf numFmtId="2" fontId="8" fillId="2" borderId="1" xfId="0" applyNumberFormat="1" applyFont="1" applyFill="1" applyBorder="1" applyAlignment="1">
      <alignment vertical="top" wrapText="1"/>
    </xf>
    <xf numFmtId="164" fontId="3" fillId="2" borderId="1" xfId="1" applyNumberFormat="1" applyFont="1" applyFill="1" applyBorder="1" applyAlignment="1">
      <alignment vertical="top"/>
    </xf>
    <xf numFmtId="0" fontId="0" fillId="3" borderId="0" xfId="0" applyFill="1"/>
    <xf numFmtId="0" fontId="0" fillId="2" borderId="0" xfId="0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3"/>
  <sheetViews>
    <sheetView tabSelected="1" view="pageBreakPreview" topLeftCell="A76" zoomScale="75" zoomScaleNormal="75" zoomScaleSheetLayoutView="75" workbookViewId="0">
      <selection activeCell="B14" sqref="B14"/>
    </sheetView>
  </sheetViews>
  <sheetFormatPr defaultRowHeight="15"/>
  <cols>
    <col min="1" max="1" width="6.85546875" customWidth="1"/>
    <col min="2" max="2" width="104.85546875" customWidth="1"/>
    <col min="3" max="3" width="64.28515625" customWidth="1"/>
    <col min="4" max="4" width="61.28515625" customWidth="1"/>
  </cols>
  <sheetData>
    <row r="1" spans="1:4" ht="39" customHeight="1">
      <c r="A1" s="33" t="s">
        <v>49</v>
      </c>
      <c r="B1" s="34"/>
      <c r="C1" s="34"/>
      <c r="D1" s="34"/>
    </row>
    <row r="2" spans="1:4" ht="49.5" customHeight="1">
      <c r="A2" s="2" t="s">
        <v>0</v>
      </c>
      <c r="B2" s="1" t="s">
        <v>1</v>
      </c>
      <c r="C2" s="2" t="s">
        <v>45</v>
      </c>
      <c r="D2" s="2" t="s">
        <v>46</v>
      </c>
    </row>
    <row r="3" spans="1:4" ht="18.75">
      <c r="A3" s="3">
        <v>1</v>
      </c>
      <c r="B3" s="4">
        <v>2</v>
      </c>
      <c r="C3" s="5">
        <v>3</v>
      </c>
      <c r="D3" s="5">
        <v>4</v>
      </c>
    </row>
    <row r="4" spans="1:4" ht="18.75">
      <c r="A4" s="27" t="s">
        <v>2</v>
      </c>
      <c r="B4" s="6" t="s">
        <v>3</v>
      </c>
      <c r="C4" s="12">
        <f>C5+C9</f>
        <v>542852565.25999999</v>
      </c>
      <c r="D4" s="12">
        <f>D5+D9</f>
        <v>333532418.93000001</v>
      </c>
    </row>
    <row r="5" spans="1:4" ht="19.5" customHeight="1">
      <c r="A5" s="28"/>
      <c r="B5" s="6" t="s">
        <v>4</v>
      </c>
      <c r="C5" s="12">
        <f>C11+C17+C23+C29+C35+C41+C47+C53+C59+C65+C71+C77+C83+C89+C95++C101+C107</f>
        <v>431762405.25999993</v>
      </c>
      <c r="D5" s="12">
        <f>D11+D17+D23+D29+D35+D41+D47+D53+D59+D65+D71+D77+D83+D89+D95++D101+D107</f>
        <v>248710220.18000001</v>
      </c>
    </row>
    <row r="6" spans="1:4" ht="19.5" customHeight="1">
      <c r="A6" s="28"/>
      <c r="B6" s="7" t="s">
        <v>5</v>
      </c>
      <c r="C6" s="13">
        <f>C12+C18+C24+C30+C36+C42+C48+C54+C60+C66+C72+C78+C84+C90+C96+C102+C108</f>
        <v>46995233</v>
      </c>
      <c r="D6" s="13">
        <f>D12+D18+D24+D30+D36+D42+D48+D54+D60+D66+D72+D78+D84+D90+D96+D102+D108</f>
        <v>8746028.0500000007</v>
      </c>
    </row>
    <row r="7" spans="1:4" ht="22.5" customHeight="1">
      <c r="A7" s="28"/>
      <c r="B7" s="7" t="s">
        <v>6</v>
      </c>
      <c r="C7" s="12">
        <f>C13+C19+C25+C31+C37+C43+C49+C55+C61+C67+C73+C79+C85+C91+C97+C103</f>
        <v>3737300</v>
      </c>
      <c r="D7" s="12">
        <f>D13+D19+D25+D31+D37+D43+D49+D55+D61+D67+D73+D79+D85+D91+D97+D103</f>
        <v>299300</v>
      </c>
    </row>
    <row r="8" spans="1:4" ht="21" customHeight="1">
      <c r="A8" s="28"/>
      <c r="B8" s="7" t="s">
        <v>7</v>
      </c>
      <c r="C8" s="12">
        <f>C14+C20+C26+C32+C38+C44+C50+C56+C62+C68+C74+C80+C86+C92+C98+C104+C110</f>
        <v>381029872.25999999</v>
      </c>
      <c r="D8" s="22">
        <f>D14+D20+D26+D32+D38+D44+D50+D56+D62+D68+D74+D80+D86+D92+D98+D104+D110</f>
        <v>239664892.13</v>
      </c>
    </row>
    <row r="9" spans="1:4" ht="18.75" customHeight="1">
      <c r="A9" s="29"/>
      <c r="B9" s="7" t="s">
        <v>8</v>
      </c>
      <c r="C9" s="12">
        <f>C99+C21</f>
        <v>111090160</v>
      </c>
      <c r="D9" s="12">
        <f>D99+D21</f>
        <v>84822198.75</v>
      </c>
    </row>
    <row r="10" spans="1:4" ht="43.5" customHeight="1">
      <c r="A10" s="35" t="s">
        <v>9</v>
      </c>
      <c r="B10" s="8" t="s">
        <v>10</v>
      </c>
      <c r="C10" s="9">
        <f>C11</f>
        <v>1624495.02</v>
      </c>
      <c r="D10" s="14">
        <f>D11</f>
        <v>1438779.87</v>
      </c>
    </row>
    <row r="11" spans="1:4" ht="20.25" customHeight="1">
      <c r="A11" s="35"/>
      <c r="B11" s="8" t="s">
        <v>11</v>
      </c>
      <c r="C11" s="10">
        <f>SUM(C12:C14)</f>
        <v>1624495.02</v>
      </c>
      <c r="D11" s="15">
        <f>D14+D12+D13</f>
        <v>1438779.87</v>
      </c>
    </row>
    <row r="12" spans="1:4" s="55" customFormat="1" ht="18.75">
      <c r="A12" s="35"/>
      <c r="B12" s="8" t="s">
        <v>5</v>
      </c>
      <c r="C12" s="10">
        <v>1300</v>
      </c>
      <c r="D12" s="15">
        <v>1300</v>
      </c>
    </row>
    <row r="13" spans="1:4" ht="22.5" customHeight="1">
      <c r="A13" s="35"/>
      <c r="B13" s="8" t="s">
        <v>6</v>
      </c>
      <c r="C13" s="10">
        <v>10000</v>
      </c>
      <c r="D13" s="15">
        <v>10000</v>
      </c>
    </row>
    <row r="14" spans="1:4" ht="20.25" customHeight="1">
      <c r="A14" s="35"/>
      <c r="B14" s="8" t="s">
        <v>7</v>
      </c>
      <c r="C14" s="10">
        <v>1613195.02</v>
      </c>
      <c r="D14" s="15">
        <v>1427479.87</v>
      </c>
    </row>
    <row r="15" spans="1:4" ht="19.5" customHeight="1">
      <c r="A15" s="35"/>
      <c r="B15" s="8" t="s">
        <v>8</v>
      </c>
      <c r="C15" s="11"/>
      <c r="D15" s="15"/>
    </row>
    <row r="16" spans="1:4" ht="56.25" customHeight="1">
      <c r="A16" s="35" t="s">
        <v>12</v>
      </c>
      <c r="B16" s="8" t="s">
        <v>47</v>
      </c>
      <c r="C16" s="9">
        <f>C18+C20+C21</f>
        <v>67058653</v>
      </c>
      <c r="D16" s="9">
        <f>D18+D20+D21</f>
        <v>10512678.280000001</v>
      </c>
    </row>
    <row r="17" spans="1:4" ht="19.5" customHeight="1">
      <c r="A17" s="35"/>
      <c r="B17" s="8" t="s">
        <v>11</v>
      </c>
      <c r="C17" s="10">
        <f>C18+C20</f>
        <v>65875693</v>
      </c>
      <c r="D17" s="10">
        <f>D18+D20</f>
        <v>9329718.2800000012</v>
      </c>
    </row>
    <row r="18" spans="1:4" s="55" customFormat="1" ht="18.75">
      <c r="A18" s="35"/>
      <c r="B18" s="8" t="s">
        <v>5</v>
      </c>
      <c r="C18" s="11">
        <v>33348633</v>
      </c>
      <c r="D18" s="40">
        <v>1171303</v>
      </c>
    </row>
    <row r="19" spans="1:4" ht="18.75" customHeight="1">
      <c r="A19" s="35"/>
      <c r="B19" s="8" t="s">
        <v>6</v>
      </c>
      <c r="C19" s="10"/>
      <c r="D19" s="15"/>
    </row>
    <row r="20" spans="1:4" ht="20.25" customHeight="1">
      <c r="A20" s="35"/>
      <c r="B20" s="8" t="s">
        <v>7</v>
      </c>
      <c r="C20" s="16">
        <v>32527060</v>
      </c>
      <c r="D20" s="41">
        <v>8158415.2800000003</v>
      </c>
    </row>
    <row r="21" spans="1:4" ht="18.75" customHeight="1">
      <c r="A21" s="35"/>
      <c r="B21" s="8" t="s">
        <v>8</v>
      </c>
      <c r="C21" s="16">
        <v>1182960</v>
      </c>
      <c r="D21" s="41">
        <v>1182960</v>
      </c>
    </row>
    <row r="22" spans="1:4" ht="53.25" customHeight="1">
      <c r="A22" s="27" t="s">
        <v>13</v>
      </c>
      <c r="B22" s="8" t="s">
        <v>14</v>
      </c>
      <c r="C22" s="9">
        <f>C23</f>
        <v>51972713.890000001</v>
      </c>
      <c r="D22" s="14">
        <f>D23</f>
        <v>26765446.41</v>
      </c>
    </row>
    <row r="23" spans="1:4" ht="18.75">
      <c r="A23" s="28"/>
      <c r="B23" s="42" t="s">
        <v>11</v>
      </c>
      <c r="C23" s="10">
        <f>SUM(C24:C27)</f>
        <v>51972713.890000001</v>
      </c>
      <c r="D23" s="15">
        <f>D24+D26</f>
        <v>26765446.41</v>
      </c>
    </row>
    <row r="24" spans="1:4" s="55" customFormat="1" ht="18.75">
      <c r="A24" s="28"/>
      <c r="B24" s="8" t="s">
        <v>5</v>
      </c>
      <c r="C24" s="10">
        <v>2438000</v>
      </c>
      <c r="D24" s="15">
        <v>84900</v>
      </c>
    </row>
    <row r="25" spans="1:4" ht="21.75" customHeight="1">
      <c r="A25" s="28"/>
      <c r="B25" s="8" t="s">
        <v>6</v>
      </c>
      <c r="C25" s="10">
        <v>3438000</v>
      </c>
      <c r="D25" s="14"/>
    </row>
    <row r="26" spans="1:4" ht="21.75" customHeight="1">
      <c r="A26" s="28"/>
      <c r="B26" s="8" t="s">
        <v>7</v>
      </c>
      <c r="C26" s="10">
        <v>46096713.890000001</v>
      </c>
      <c r="D26" s="15">
        <v>26680546.41</v>
      </c>
    </row>
    <row r="27" spans="1:4" ht="18.75" customHeight="1">
      <c r="A27" s="29"/>
      <c r="B27" s="8" t="s">
        <v>8</v>
      </c>
      <c r="C27" s="11"/>
      <c r="D27" s="43"/>
    </row>
    <row r="28" spans="1:4" ht="61.5" customHeight="1">
      <c r="A28" s="27" t="s">
        <v>15</v>
      </c>
      <c r="B28" s="8" t="s">
        <v>16</v>
      </c>
      <c r="C28" s="17">
        <f>C29</f>
        <v>1280263.24</v>
      </c>
      <c r="D28" s="44">
        <f>D29</f>
        <v>728434.88</v>
      </c>
    </row>
    <row r="29" spans="1:4" ht="18.75">
      <c r="A29" s="28"/>
      <c r="B29" s="42" t="s">
        <v>11</v>
      </c>
      <c r="C29" s="18">
        <f>C32</f>
        <v>1280263.24</v>
      </c>
      <c r="D29" s="19">
        <f>D32</f>
        <v>728434.88</v>
      </c>
    </row>
    <row r="30" spans="1:4" s="55" customFormat="1" ht="18.75">
      <c r="A30" s="28"/>
      <c r="B30" s="8" t="s">
        <v>5</v>
      </c>
      <c r="C30" s="17"/>
      <c r="D30" s="44"/>
    </row>
    <row r="31" spans="1:4" ht="21.75" customHeight="1">
      <c r="A31" s="28"/>
      <c r="B31" s="8" t="s">
        <v>6</v>
      </c>
      <c r="C31" s="17"/>
      <c r="D31" s="44"/>
    </row>
    <row r="32" spans="1:4" ht="21" customHeight="1">
      <c r="A32" s="28"/>
      <c r="B32" s="8" t="s">
        <v>7</v>
      </c>
      <c r="C32" s="18">
        <v>1280263.24</v>
      </c>
      <c r="D32" s="19">
        <v>728434.88</v>
      </c>
    </row>
    <row r="33" spans="1:4" ht="19.5" customHeight="1">
      <c r="A33" s="29"/>
      <c r="B33" s="8" t="s">
        <v>8</v>
      </c>
      <c r="C33" s="18"/>
      <c r="D33" s="19"/>
    </row>
    <row r="34" spans="1:4" ht="40.5" customHeight="1">
      <c r="A34" s="27" t="s">
        <v>17</v>
      </c>
      <c r="B34" s="8" t="s">
        <v>18</v>
      </c>
      <c r="C34" s="17">
        <f>C35</f>
        <v>1735120</v>
      </c>
      <c r="D34" s="44">
        <f>D35</f>
        <v>1004045.16</v>
      </c>
    </row>
    <row r="35" spans="1:4" ht="19.5" customHeight="1">
      <c r="A35" s="28"/>
      <c r="B35" s="8" t="s">
        <v>11</v>
      </c>
      <c r="C35" s="18">
        <f>C36+C38</f>
        <v>1735120</v>
      </c>
      <c r="D35" s="19">
        <f>D38+D36</f>
        <v>1004045.16</v>
      </c>
    </row>
    <row r="36" spans="1:4" s="55" customFormat="1" ht="18.75">
      <c r="A36" s="28"/>
      <c r="B36" s="8" t="s">
        <v>5</v>
      </c>
      <c r="C36" s="18"/>
      <c r="D36" s="19"/>
    </row>
    <row r="37" spans="1:4" ht="20.25" customHeight="1">
      <c r="A37" s="28"/>
      <c r="B37" s="8" t="s">
        <v>6</v>
      </c>
      <c r="C37" s="45"/>
      <c r="D37" s="19"/>
    </row>
    <row r="38" spans="1:4" ht="21" customHeight="1">
      <c r="A38" s="28"/>
      <c r="B38" s="8" t="s">
        <v>7</v>
      </c>
      <c r="C38" s="18">
        <v>1735120</v>
      </c>
      <c r="D38" s="19">
        <v>1004045.16</v>
      </c>
    </row>
    <row r="39" spans="1:4" ht="22.5" customHeight="1">
      <c r="A39" s="29"/>
      <c r="B39" s="8" t="s">
        <v>8</v>
      </c>
      <c r="C39" s="45"/>
      <c r="D39" s="19"/>
    </row>
    <row r="40" spans="1:4" ht="39.75" customHeight="1">
      <c r="A40" s="35" t="s">
        <v>19</v>
      </c>
      <c r="B40" s="8" t="s">
        <v>20</v>
      </c>
      <c r="C40" s="17">
        <f>C41</f>
        <v>733200</v>
      </c>
      <c r="D40" s="46">
        <f>D41</f>
        <v>468385.5</v>
      </c>
    </row>
    <row r="41" spans="1:4" ht="18" customHeight="1">
      <c r="A41" s="35"/>
      <c r="B41" s="8" t="s">
        <v>11</v>
      </c>
      <c r="C41" s="18">
        <f>C42+C44</f>
        <v>733200</v>
      </c>
      <c r="D41" s="47">
        <f>SUM(D42:D44)</f>
        <v>468385.5</v>
      </c>
    </row>
    <row r="42" spans="1:4" s="55" customFormat="1" ht="18.75">
      <c r="A42" s="35"/>
      <c r="B42" s="8" t="s">
        <v>21</v>
      </c>
      <c r="C42" s="18">
        <v>474200</v>
      </c>
      <c r="D42" s="47">
        <v>368000</v>
      </c>
    </row>
    <row r="43" spans="1:4" ht="20.25" customHeight="1">
      <c r="A43" s="35"/>
      <c r="B43" s="8" t="s">
        <v>6</v>
      </c>
      <c r="C43" s="18"/>
      <c r="D43" s="47">
        <v>0</v>
      </c>
    </row>
    <row r="44" spans="1:4" ht="20.25" customHeight="1">
      <c r="A44" s="35"/>
      <c r="B44" s="8" t="s">
        <v>7</v>
      </c>
      <c r="C44" s="18">
        <v>259000</v>
      </c>
      <c r="D44" s="47">
        <v>100385.5</v>
      </c>
    </row>
    <row r="45" spans="1:4" ht="19.5" customHeight="1">
      <c r="A45" s="35"/>
      <c r="B45" s="8" t="s">
        <v>8</v>
      </c>
      <c r="C45" s="18"/>
      <c r="D45" s="47">
        <v>0</v>
      </c>
    </row>
    <row r="46" spans="1:4" ht="62.25" customHeight="1">
      <c r="A46" s="35" t="s">
        <v>22</v>
      </c>
      <c r="B46" s="8" t="s">
        <v>23</v>
      </c>
      <c r="C46" s="17">
        <f>C47</f>
        <v>29229524</v>
      </c>
      <c r="D46" s="14">
        <f>D47</f>
        <v>22433926.059999999</v>
      </c>
    </row>
    <row r="47" spans="1:4" ht="21.75" customHeight="1">
      <c r="A47" s="35"/>
      <c r="B47" s="8" t="s">
        <v>11</v>
      </c>
      <c r="C47" s="18">
        <f>C48+C50</f>
        <v>29229524</v>
      </c>
      <c r="D47" s="15">
        <f>D50</f>
        <v>22433926.059999999</v>
      </c>
    </row>
    <row r="48" spans="1:4" s="55" customFormat="1" ht="18.75">
      <c r="A48" s="35"/>
      <c r="B48" s="8" t="s">
        <v>21</v>
      </c>
      <c r="C48" s="18"/>
      <c r="D48" s="15"/>
    </row>
    <row r="49" spans="1:4" ht="21.75" customHeight="1">
      <c r="A49" s="35"/>
      <c r="B49" s="8" t="s">
        <v>6</v>
      </c>
      <c r="C49" s="18"/>
      <c r="D49" s="15"/>
    </row>
    <row r="50" spans="1:4" ht="23.25" customHeight="1">
      <c r="A50" s="35"/>
      <c r="B50" s="8" t="s">
        <v>7</v>
      </c>
      <c r="C50" s="18">
        <v>29229524</v>
      </c>
      <c r="D50" s="15">
        <v>22433926.059999999</v>
      </c>
    </row>
    <row r="51" spans="1:4" ht="24.75" customHeight="1">
      <c r="A51" s="35"/>
      <c r="B51" s="8" t="s">
        <v>8</v>
      </c>
      <c r="C51" s="45"/>
      <c r="D51" s="43"/>
    </row>
    <row r="52" spans="1:4" ht="41.25" customHeight="1">
      <c r="A52" s="36" t="s">
        <v>24</v>
      </c>
      <c r="B52" s="8" t="s">
        <v>25</v>
      </c>
      <c r="C52" s="17">
        <f>C53</f>
        <v>8783617.2899999991</v>
      </c>
      <c r="D52" s="14">
        <f>D53</f>
        <v>5493097.75</v>
      </c>
    </row>
    <row r="53" spans="1:4" ht="18.75" customHeight="1">
      <c r="A53" s="36"/>
      <c r="B53" s="8" t="s">
        <v>11</v>
      </c>
      <c r="C53" s="18">
        <f>SUM(C54:C56)</f>
        <v>8783617.2899999991</v>
      </c>
      <c r="D53" s="15">
        <f>SUM(D54:D56)</f>
        <v>5493097.75</v>
      </c>
    </row>
    <row r="54" spans="1:4" s="55" customFormat="1" ht="18.75">
      <c r="A54" s="36"/>
      <c r="B54" s="8" t="s">
        <v>21</v>
      </c>
      <c r="C54" s="18"/>
      <c r="D54" s="15"/>
    </row>
    <row r="55" spans="1:4" ht="21.75" customHeight="1">
      <c r="A55" s="36"/>
      <c r="B55" s="8" t="s">
        <v>6</v>
      </c>
      <c r="C55" s="18"/>
      <c r="D55" s="15"/>
    </row>
    <row r="56" spans="1:4" ht="18" customHeight="1">
      <c r="A56" s="36"/>
      <c r="B56" s="8" t="s">
        <v>7</v>
      </c>
      <c r="C56" s="18">
        <v>8783617.2899999991</v>
      </c>
      <c r="D56" s="15">
        <v>5493097.75</v>
      </c>
    </row>
    <row r="57" spans="1:4" ht="16.5" customHeight="1">
      <c r="A57" s="36"/>
      <c r="B57" s="8" t="s">
        <v>8</v>
      </c>
      <c r="C57" s="45"/>
      <c r="D57" s="15"/>
    </row>
    <row r="58" spans="1:4" ht="41.25" customHeight="1">
      <c r="A58" s="24" t="s">
        <v>26</v>
      </c>
      <c r="B58" s="8" t="s">
        <v>27</v>
      </c>
      <c r="C58" s="17">
        <f>C59</f>
        <v>41886515.119999997</v>
      </c>
      <c r="D58" s="44">
        <f>D59</f>
        <v>25799380.800000001</v>
      </c>
    </row>
    <row r="59" spans="1:4" ht="18" customHeight="1">
      <c r="A59" s="25"/>
      <c r="B59" s="8" t="s">
        <v>11</v>
      </c>
      <c r="C59" s="18">
        <f>C61+C62</f>
        <v>41886515.119999997</v>
      </c>
      <c r="D59" s="19">
        <f>D61+D62</f>
        <v>25799380.800000001</v>
      </c>
    </row>
    <row r="60" spans="1:4" s="55" customFormat="1" ht="18.75">
      <c r="A60" s="25"/>
      <c r="B60" s="8" t="s">
        <v>21</v>
      </c>
      <c r="C60" s="18"/>
      <c r="D60" s="19"/>
    </row>
    <row r="61" spans="1:4" ht="18.75" customHeight="1">
      <c r="A61" s="25"/>
      <c r="B61" s="8" t="s">
        <v>6</v>
      </c>
      <c r="C61" s="18"/>
      <c r="D61" s="19"/>
    </row>
    <row r="62" spans="1:4" ht="19.5" customHeight="1">
      <c r="A62" s="25"/>
      <c r="B62" s="8" t="s">
        <v>7</v>
      </c>
      <c r="C62" s="18">
        <v>41886515.119999997</v>
      </c>
      <c r="D62" s="19">
        <v>25799380.800000001</v>
      </c>
    </row>
    <row r="63" spans="1:4" ht="18" customHeight="1">
      <c r="A63" s="26"/>
      <c r="B63" s="8" t="s">
        <v>8</v>
      </c>
      <c r="C63" s="45"/>
      <c r="D63" s="19"/>
    </row>
    <row r="64" spans="1:4" ht="36.75" customHeight="1">
      <c r="A64" s="24" t="s">
        <v>28</v>
      </c>
      <c r="B64" s="8" t="s">
        <v>29</v>
      </c>
      <c r="C64" s="17">
        <f>C65</f>
        <v>12544343.92</v>
      </c>
      <c r="D64" s="44">
        <f>D65</f>
        <v>2566686.94</v>
      </c>
    </row>
    <row r="65" spans="1:4" ht="18" customHeight="1">
      <c r="A65" s="25"/>
      <c r="B65" s="8" t="s">
        <v>11</v>
      </c>
      <c r="C65" s="18">
        <f>C68</f>
        <v>12544343.92</v>
      </c>
      <c r="D65" s="19">
        <f>D68</f>
        <v>2566686.94</v>
      </c>
    </row>
    <row r="66" spans="1:4" s="55" customFormat="1" ht="18.75">
      <c r="A66" s="25"/>
      <c r="B66" s="8" t="s">
        <v>21</v>
      </c>
      <c r="C66" s="17"/>
      <c r="D66" s="19"/>
    </row>
    <row r="67" spans="1:4" ht="18" customHeight="1">
      <c r="A67" s="25"/>
      <c r="B67" s="8" t="s">
        <v>6</v>
      </c>
      <c r="C67" s="17"/>
      <c r="D67" s="19"/>
    </row>
    <row r="68" spans="1:4" ht="21" customHeight="1">
      <c r="A68" s="25"/>
      <c r="B68" s="8" t="s">
        <v>7</v>
      </c>
      <c r="C68" s="18">
        <v>12544343.92</v>
      </c>
      <c r="D68" s="19">
        <v>2566686.94</v>
      </c>
    </row>
    <row r="69" spans="1:4" ht="18.75">
      <c r="A69" s="26"/>
      <c r="B69" s="42" t="s">
        <v>8</v>
      </c>
      <c r="C69" s="45"/>
      <c r="D69" s="48"/>
    </row>
    <row r="70" spans="1:4" ht="41.25" customHeight="1">
      <c r="A70" s="24" t="s">
        <v>30</v>
      </c>
      <c r="B70" s="8" t="s">
        <v>31</v>
      </c>
      <c r="C70" s="17">
        <f>C71</f>
        <v>4286860</v>
      </c>
      <c r="D70" s="44">
        <f>D71</f>
        <v>2683863.63</v>
      </c>
    </row>
    <row r="71" spans="1:4" ht="18" customHeight="1">
      <c r="A71" s="25"/>
      <c r="B71" s="8" t="s">
        <v>11</v>
      </c>
      <c r="C71" s="18">
        <f>C74</f>
        <v>4286860</v>
      </c>
      <c r="D71" s="19">
        <f>D74</f>
        <v>2683863.63</v>
      </c>
    </row>
    <row r="72" spans="1:4" s="55" customFormat="1" ht="18.75">
      <c r="A72" s="25"/>
      <c r="B72" s="8" t="s">
        <v>21</v>
      </c>
      <c r="C72" s="17"/>
      <c r="D72" s="19"/>
    </row>
    <row r="73" spans="1:4" ht="16.5" customHeight="1">
      <c r="A73" s="25"/>
      <c r="B73" s="8" t="s">
        <v>6</v>
      </c>
      <c r="C73" s="17"/>
      <c r="D73" s="19"/>
    </row>
    <row r="74" spans="1:4" ht="18" customHeight="1">
      <c r="A74" s="25"/>
      <c r="B74" s="8" t="s">
        <v>7</v>
      </c>
      <c r="C74" s="18">
        <v>4286860</v>
      </c>
      <c r="D74" s="19">
        <v>2683863.63</v>
      </c>
    </row>
    <row r="75" spans="1:4" ht="18" customHeight="1">
      <c r="A75" s="26"/>
      <c r="B75" s="8" t="s">
        <v>8</v>
      </c>
      <c r="C75" s="45"/>
      <c r="D75" s="49" t="s">
        <v>32</v>
      </c>
    </row>
    <row r="76" spans="1:4" ht="39" customHeight="1">
      <c r="A76" s="24" t="s">
        <v>33</v>
      </c>
      <c r="B76" s="8" t="s">
        <v>34</v>
      </c>
      <c r="C76" s="17">
        <f>C77</f>
        <v>6259618.5199999996</v>
      </c>
      <c r="D76" s="44">
        <f>D77</f>
        <v>4718679.42</v>
      </c>
    </row>
    <row r="77" spans="1:4" ht="17.25" customHeight="1">
      <c r="A77" s="25"/>
      <c r="B77" s="8" t="s">
        <v>11</v>
      </c>
      <c r="C77" s="18">
        <f>C78+C80</f>
        <v>6259618.5199999996</v>
      </c>
      <c r="D77" s="19">
        <f>D78+D80</f>
        <v>4718679.42</v>
      </c>
    </row>
    <row r="78" spans="1:4" s="55" customFormat="1" ht="18.75">
      <c r="A78" s="25"/>
      <c r="B78" s="8" t="s">
        <v>21</v>
      </c>
      <c r="C78" s="50">
        <v>40000</v>
      </c>
      <c r="D78" s="19">
        <v>39918.050000000003</v>
      </c>
    </row>
    <row r="79" spans="1:4" ht="18" customHeight="1">
      <c r="A79" s="25"/>
      <c r="B79" s="8" t="s">
        <v>6</v>
      </c>
      <c r="C79" s="45"/>
      <c r="D79" s="19"/>
    </row>
    <row r="80" spans="1:4" ht="18.75" customHeight="1">
      <c r="A80" s="25"/>
      <c r="B80" s="8" t="s">
        <v>7</v>
      </c>
      <c r="C80" s="18">
        <v>6219618.5199999996</v>
      </c>
      <c r="D80" s="19">
        <v>4678761.37</v>
      </c>
    </row>
    <row r="81" spans="1:4" ht="17.25" customHeight="1">
      <c r="A81" s="26"/>
      <c r="B81" s="8" t="s">
        <v>8</v>
      </c>
      <c r="C81" s="45"/>
      <c r="D81" s="19"/>
    </row>
    <row r="82" spans="1:4" ht="60.75" customHeight="1">
      <c r="A82" s="36" t="s">
        <v>35</v>
      </c>
      <c r="B82" s="8" t="s">
        <v>36</v>
      </c>
      <c r="C82" s="9">
        <f>C83</f>
        <v>42138243.539999999</v>
      </c>
      <c r="D82" s="51">
        <f>D83</f>
        <v>28924811.210000001</v>
      </c>
    </row>
    <row r="83" spans="1:4" ht="21" customHeight="1">
      <c r="A83" s="36"/>
      <c r="B83" s="8" t="s">
        <v>11</v>
      </c>
      <c r="C83" s="10">
        <f>SUM(C84:C87)</f>
        <v>42138243.539999999</v>
      </c>
      <c r="D83" s="52">
        <f>D84+D86</f>
        <v>28924811.210000001</v>
      </c>
    </row>
    <row r="84" spans="1:4" s="55" customFormat="1" ht="18.75">
      <c r="A84" s="36"/>
      <c r="B84" s="8" t="s">
        <v>21</v>
      </c>
      <c r="C84" s="10">
        <v>314000</v>
      </c>
      <c r="D84" s="52">
        <v>314000</v>
      </c>
    </row>
    <row r="85" spans="1:4" ht="18" customHeight="1">
      <c r="A85" s="36"/>
      <c r="B85" s="8" t="s">
        <v>6</v>
      </c>
      <c r="C85" s="9"/>
      <c r="D85" s="51"/>
    </row>
    <row r="86" spans="1:4" ht="18" customHeight="1">
      <c r="A86" s="36"/>
      <c r="B86" s="8" t="s">
        <v>7</v>
      </c>
      <c r="C86" s="10">
        <v>41824243.539999999</v>
      </c>
      <c r="D86" s="52">
        <v>28610811.210000001</v>
      </c>
    </row>
    <row r="87" spans="1:4" ht="19.5" customHeight="1">
      <c r="A87" s="36"/>
      <c r="B87" s="8" t="s">
        <v>8</v>
      </c>
      <c r="C87" s="10"/>
      <c r="D87" s="15"/>
    </row>
    <row r="88" spans="1:4" ht="41.25" customHeight="1">
      <c r="A88" s="24" t="s">
        <v>37</v>
      </c>
      <c r="B88" s="8" t="s">
        <v>38</v>
      </c>
      <c r="C88" s="9">
        <f>C89</f>
        <v>2071300</v>
      </c>
      <c r="D88" s="9">
        <f>D89</f>
        <v>106737</v>
      </c>
    </row>
    <row r="89" spans="1:4" ht="18" customHeight="1">
      <c r="A89" s="25"/>
      <c r="B89" s="8" t="s">
        <v>11</v>
      </c>
      <c r="C89" s="10">
        <f>C90+C92</f>
        <v>2071300</v>
      </c>
      <c r="D89" s="10">
        <f>D90+D92</f>
        <v>106737</v>
      </c>
    </row>
    <row r="90" spans="1:4" s="55" customFormat="1" ht="18.75">
      <c r="A90" s="25"/>
      <c r="B90" s="8" t="s">
        <v>21</v>
      </c>
      <c r="C90" s="10">
        <v>1089300</v>
      </c>
      <c r="D90" s="15"/>
    </row>
    <row r="91" spans="1:4" ht="17.25" customHeight="1">
      <c r="A91" s="25"/>
      <c r="B91" s="8" t="s">
        <v>6</v>
      </c>
      <c r="C91" s="10"/>
      <c r="D91" s="15"/>
    </row>
    <row r="92" spans="1:4" ht="19.5" customHeight="1">
      <c r="A92" s="25"/>
      <c r="B92" s="8" t="s">
        <v>7</v>
      </c>
      <c r="C92" s="10">
        <v>982000</v>
      </c>
      <c r="D92" s="40">
        <v>106737</v>
      </c>
    </row>
    <row r="93" spans="1:4" ht="17.25" customHeight="1">
      <c r="A93" s="26"/>
      <c r="B93" s="8" t="s">
        <v>8</v>
      </c>
      <c r="C93" s="10"/>
      <c r="D93" s="15" t="s">
        <v>32</v>
      </c>
    </row>
    <row r="94" spans="1:4" ht="41.25" customHeight="1">
      <c r="A94" s="27" t="s">
        <v>39</v>
      </c>
      <c r="B94" s="8" t="s">
        <v>40</v>
      </c>
      <c r="C94" s="17">
        <f>C95+C99</f>
        <v>210210484.53</v>
      </c>
      <c r="D94" s="20">
        <f>D95+D99</f>
        <v>156125503.75999999</v>
      </c>
    </row>
    <row r="95" spans="1:4" ht="17.25" customHeight="1">
      <c r="A95" s="28"/>
      <c r="B95" s="8" t="s">
        <v>11</v>
      </c>
      <c r="C95" s="18">
        <f>SUM(C96:C98)</f>
        <v>100303284.53</v>
      </c>
      <c r="D95" s="19">
        <f>D97+D98+D96</f>
        <v>72486265.010000005</v>
      </c>
    </row>
    <row r="96" spans="1:4" s="55" customFormat="1" ht="21.75" customHeight="1">
      <c r="A96" s="28"/>
      <c r="B96" s="8" t="s">
        <v>21</v>
      </c>
      <c r="C96" s="18">
        <v>4775300</v>
      </c>
      <c r="D96" s="19">
        <v>3380907</v>
      </c>
    </row>
    <row r="97" spans="1:4" ht="26.25" customHeight="1">
      <c r="A97" s="28"/>
      <c r="B97" s="8" t="s">
        <v>6</v>
      </c>
      <c r="C97" s="18">
        <v>289300</v>
      </c>
      <c r="D97" s="19">
        <v>289300</v>
      </c>
    </row>
    <row r="98" spans="1:4" ht="21" customHeight="1">
      <c r="A98" s="28"/>
      <c r="B98" s="8" t="s">
        <v>7</v>
      </c>
      <c r="C98" s="18">
        <v>95238684.530000001</v>
      </c>
      <c r="D98" s="19">
        <v>68816058.010000005</v>
      </c>
    </row>
    <row r="99" spans="1:4" ht="18" customHeight="1">
      <c r="A99" s="29"/>
      <c r="B99" s="8" t="s">
        <v>8</v>
      </c>
      <c r="C99" s="18">
        <v>109907200</v>
      </c>
      <c r="D99" s="19">
        <v>83639238.75</v>
      </c>
    </row>
    <row r="100" spans="1:4" ht="21.75" customHeight="1">
      <c r="A100" s="27" t="s">
        <v>41</v>
      </c>
      <c r="B100" s="8" t="s">
        <v>42</v>
      </c>
      <c r="C100" s="21">
        <f>C101</f>
        <v>60977613.189999998</v>
      </c>
      <c r="D100" s="21">
        <f>D101</f>
        <v>43761962.259999998</v>
      </c>
    </row>
    <row r="101" spans="1:4" ht="21.75" customHeight="1">
      <c r="A101" s="28"/>
      <c r="B101" s="8" t="s">
        <v>11</v>
      </c>
      <c r="C101" s="16">
        <f>C102+C103+C104</f>
        <v>60977613.189999998</v>
      </c>
      <c r="D101" s="16">
        <f>D102+D104</f>
        <v>43761962.259999998</v>
      </c>
    </row>
    <row r="102" spans="1:4" s="55" customFormat="1" ht="18.75">
      <c r="A102" s="28"/>
      <c r="B102" s="8" t="s">
        <v>21</v>
      </c>
      <c r="C102" s="16">
        <v>4514500</v>
      </c>
      <c r="D102" s="16">
        <v>3385700</v>
      </c>
    </row>
    <row r="103" spans="1:4" ht="20.25" customHeight="1">
      <c r="A103" s="28"/>
      <c r="B103" s="8" t="s">
        <v>6</v>
      </c>
      <c r="C103" s="16"/>
      <c r="D103" s="18"/>
    </row>
    <row r="104" spans="1:4" ht="19.5" customHeight="1">
      <c r="A104" s="28"/>
      <c r="B104" s="8" t="s">
        <v>7</v>
      </c>
      <c r="C104" s="16">
        <v>56463113.189999998</v>
      </c>
      <c r="D104" s="18">
        <v>40376262.259999998</v>
      </c>
    </row>
    <row r="105" spans="1:4" ht="20.25" customHeight="1">
      <c r="A105" s="29"/>
      <c r="B105" s="8" t="s">
        <v>8</v>
      </c>
      <c r="C105" s="16"/>
      <c r="D105" s="18"/>
    </row>
    <row r="106" spans="1:4" ht="40.5" customHeight="1">
      <c r="A106" s="37" t="s">
        <v>43</v>
      </c>
      <c r="B106" s="8" t="s">
        <v>44</v>
      </c>
      <c r="C106" s="21">
        <f>C110</f>
        <v>60000</v>
      </c>
      <c r="D106" s="46">
        <f>D107</f>
        <v>0</v>
      </c>
    </row>
    <row r="107" spans="1:4" ht="21" customHeight="1">
      <c r="A107" s="38"/>
      <c r="B107" s="8" t="s">
        <v>11</v>
      </c>
      <c r="C107" s="16">
        <f>C110</f>
        <v>60000</v>
      </c>
      <c r="D107" s="53">
        <v>0</v>
      </c>
    </row>
    <row r="108" spans="1:4" s="55" customFormat="1" ht="18.75" customHeight="1">
      <c r="A108" s="38"/>
      <c r="B108" s="8" t="s">
        <v>21</v>
      </c>
      <c r="C108" s="16">
        <v>0</v>
      </c>
      <c r="D108" s="53">
        <v>0</v>
      </c>
    </row>
    <row r="109" spans="1:4" ht="19.5" customHeight="1">
      <c r="A109" s="38"/>
      <c r="B109" s="8" t="s">
        <v>6</v>
      </c>
      <c r="C109" s="16">
        <v>0</v>
      </c>
      <c r="D109" s="53">
        <v>0</v>
      </c>
    </row>
    <row r="110" spans="1:4" ht="19.5" customHeight="1">
      <c r="A110" s="38"/>
      <c r="B110" s="8" t="s">
        <v>7</v>
      </c>
      <c r="C110" s="16">
        <v>60000</v>
      </c>
      <c r="D110" s="53">
        <v>0</v>
      </c>
    </row>
    <row r="111" spans="1:4" ht="16.5" customHeight="1">
      <c r="A111" s="39"/>
      <c r="B111" s="8" t="s">
        <v>8</v>
      </c>
      <c r="C111" s="54">
        <v>0</v>
      </c>
      <c r="D111" s="53">
        <v>0</v>
      </c>
    </row>
    <row r="112" spans="1:4" ht="36" customHeight="1">
      <c r="A112" s="23"/>
      <c r="B112" s="30" t="s">
        <v>48</v>
      </c>
      <c r="C112" s="31"/>
      <c r="D112" s="32"/>
    </row>
    <row r="113" spans="2:4">
      <c r="B113" s="56"/>
      <c r="C113" s="56"/>
      <c r="D113" s="56"/>
    </row>
  </sheetData>
  <mergeCells count="20">
    <mergeCell ref="A34:A39"/>
    <mergeCell ref="A46:A51"/>
    <mergeCell ref="A52:A57"/>
    <mergeCell ref="A82:A87"/>
    <mergeCell ref="A106:A111"/>
    <mergeCell ref="A40:A45"/>
    <mergeCell ref="A94:A99"/>
    <mergeCell ref="A88:A93"/>
    <mergeCell ref="A76:A81"/>
    <mergeCell ref="A1:D1"/>
    <mergeCell ref="A10:A15"/>
    <mergeCell ref="A16:A21"/>
    <mergeCell ref="A28:A33"/>
    <mergeCell ref="A22:A27"/>
    <mergeCell ref="A4:A9"/>
    <mergeCell ref="A70:A75"/>
    <mergeCell ref="A64:A69"/>
    <mergeCell ref="A58:A63"/>
    <mergeCell ref="A100:A105"/>
    <mergeCell ref="B112:D112"/>
  </mergeCells>
  <pageMargins left="0.27559055118110237" right="0.31496062992125984" top="0.74803149606299213" bottom="0.78740157480314965" header="0.31496062992125984" footer="0.31496062992125984"/>
  <pageSetup paperSize="9" scale="57" fitToWidth="2" fitToHeight="2" orientation="landscape" horizontalDpi="180" verticalDpi="180" r:id="rId1"/>
  <rowBreaks count="3" manualBreakCount="3">
    <brk id="33" max="16383" man="1"/>
    <brk id="69" max="16383" man="1"/>
    <brk id="10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2015-10-14T13:11:03Z</dcterms:modified>
</cp:coreProperties>
</file>