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мероприят" sheetId="1" r:id="rId1"/>
    <sheet name="ресурсы" sheetId="2" r:id="rId2"/>
    <sheet name="Лист3" sheetId="3" r:id="rId3"/>
  </sheets>
  <definedNames>
    <definedName name="_xlnm.Print_Area" localSheetId="0">'мероприят'!$A$1:$I$113</definedName>
  </definedNames>
  <calcPr fullCalcOnLoad="1"/>
</workbook>
</file>

<file path=xl/sharedStrings.xml><?xml version="1.0" encoding="utf-8"?>
<sst xmlns="http://schemas.openxmlformats.org/spreadsheetml/2006/main" count="90" uniqueCount="78">
  <si>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</si>
  <si>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</si>
  <si>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</si>
  <si>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</si>
  <si>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</si>
  <si>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</si>
  <si>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</si>
  <si>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</si>
  <si>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</si>
  <si>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</si>
  <si>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</si>
  <si>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</si>
  <si>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</si>
  <si>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</si>
  <si>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</si>
  <si>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</si>
  <si>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</si>
  <si>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</si>
  <si>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</si>
  <si>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</si>
  <si>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</si>
  <si>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</si>
  <si>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</si>
  <si>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</si>
  <si>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</si>
  <si>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</si>
  <si>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</si>
  <si>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</si>
  <si>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</si>
  <si>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</si>
  <si>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</si>
  <si>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</si>
  <si>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</si>
  <si>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</si>
  <si>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</si>
  <si>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</si>
  <si>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</si>
  <si>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</si>
  <si>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</si>
  <si>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</si>
  <si>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</si>
  <si>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</si>
  <si>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</si>
  <si>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</si>
  <si>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2.3. Текущий ремонт кабельной линии 10 кВ, соединящей напрямую резервный источник с потребителеми</t>
  </si>
  <si>
    <t>2.4. Замена кабеля 0,4кВ от ТП 15-14  до ж.д. №17 квартала 3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</si>
  <si>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1100м),                                               2021 год: от ЦРП-7 до ТП-15-16 (2 кабеля по 390м); от ЦРП-8 камера 11 - ТП 110/10 длиной 280м</t>
  </si>
  <si>
    <t>2.2. Модернизация системы уличного наружного освещения ЗАТО г.Радужный Владимирской области (замена светильников на энергосберегающие, замена СИП, монтаж СИП. 2021 г: проверка сметной документации)</t>
  </si>
  <si>
    <t>А.И. Дубова, 3 42 95</t>
  </si>
  <si>
    <t>2017-2024</t>
  </si>
  <si>
    <t>Приложение № 2</t>
  </si>
  <si>
    <t>Перечень мероприятий  муниципальной  программы «Энергосбережение и повышение надежности энергоснабжения в топливно-энергетическом комплексе на территории ЗАТО г.Радужный Владимирской области»</t>
  </si>
  <si>
    <t xml:space="preserve">к муниципальной  программе «Энергосбережение и повышение надежности энергоснабжения в топливно-энергетическом комплексе на территории ЗАТО г.Радужный Владимирской области»                                                                                                                                                                              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</si>
  <si>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от _____________ № _____________</t>
  </si>
  <si>
    <t>№ п/п</t>
  </si>
  <si>
    <t>Наименование программы</t>
  </si>
  <si>
    <t>Сроки исполнения</t>
  </si>
  <si>
    <t>В том числе:</t>
  </si>
  <si>
    <t>Внебюджетные источники</t>
  </si>
  <si>
    <t>Исполнители, соисполнители, ответственные за реализацию программы</t>
  </si>
  <si>
    <t>Другие собственные доходы</t>
  </si>
  <si>
    <t>Всего:</t>
  </si>
  <si>
    <t>В том числе по годам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</si>
  <si>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</si>
  <si>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</si>
  <si>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</si>
  <si>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</si>
  <si>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</si>
  <si>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</si>
  <si>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</si>
  <si>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И. В. Лушникова, 3 42 95</t>
  </si>
  <si>
    <t>«Энергосбережение и повышение надежности энергоснабжения в топливно-энергетическом комплексе на территории ЗАТО г.Радужный Владимирской области</t>
  </si>
  <si>
    <t>3. Ресурсное обеспечение программы</t>
  </si>
  <si>
    <t>2017-2022</t>
  </si>
  <si>
    <t>2017-2024гг.</t>
  </si>
  <si>
    <t xml:space="preserve">МКУ «ГКМХ»                                         
</t>
  </si>
  <si>
    <t>Приложение №3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</si>
  <si>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от 27.12.2021 № 1698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</si>
</sst>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45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84" fontId="3" fillId="32" borderId="1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184" fontId="8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18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right" vertical="center" wrapText="1"/>
    </xf>
    <xf numFmtId="4" fontId="45" fillId="34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4" fillId="32" borderId="10" xfId="0" applyFont="1" applyFill="1" applyBorder="1" applyAlignment="1">
      <alignment horizontal="left" vertical="center"/>
    </xf>
    <xf numFmtId="4" fontId="45" fillId="32" borderId="10" xfId="0" applyNumberFormat="1" applyFont="1" applyFill="1" applyBorder="1" applyAlignment="1">
      <alignment horizontal="right" vertical="center" wrapText="1"/>
    </xf>
    <xf numFmtId="184" fontId="4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right"/>
    </xf>
    <xf numFmtId="184" fontId="3" fillId="3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top" wrapText="1"/>
      <protection/>
    </xf>
    <xf numFmtId="0" fontId="4" fillId="32" borderId="17" xfId="0" applyNumberFormat="1" applyFont="1" applyFill="1" applyBorder="1" applyAlignment="1" applyProtection="1">
      <alignment horizontal="center" vertical="top" wrapText="1"/>
      <protection/>
    </xf>
    <xf numFmtId="0" fontId="4" fillId="32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view="pageBreakPreview" zoomScale="60" workbookViewId="0" topLeftCell="A1">
      <selection activeCell="M10" sqref="M10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3.85156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5.00390625" style="0" customWidth="1"/>
    <col min="11" max="11" width="16.00390625" style="0" customWidth="1"/>
  </cols>
  <sheetData>
    <row r="1" spans="5:9" ht="15">
      <c r="E1" s="104" t="s">
        <v>76</v>
      </c>
      <c r="F1" s="104"/>
      <c r="G1" s="104"/>
      <c r="H1" s="104"/>
      <c r="I1" s="104"/>
    </row>
    <row r="2" spans="5:9" ht="51" customHeight="1">
      <c r="E2" s="105" t="s">
        <v>77</v>
      </c>
      <c r="F2" s="105"/>
      <c r="G2" s="105"/>
      <c r="H2" s="105"/>
      <c r="I2" s="105"/>
    </row>
    <row r="3" spans="1:9" ht="15" customHeight="1">
      <c r="A3" s="3"/>
      <c r="B3" s="3"/>
      <c r="C3" s="3"/>
      <c r="D3" s="3"/>
      <c r="E3" s="104" t="s">
        <v>50</v>
      </c>
      <c r="F3" s="104"/>
      <c r="G3" s="104"/>
      <c r="H3" s="104"/>
      <c r="I3" s="104"/>
    </row>
    <row r="4" spans="1:9" ht="48.75" customHeight="1">
      <c r="A4" s="3"/>
      <c r="B4" s="3"/>
      <c r="C4" s="3"/>
      <c r="D4" s="3"/>
      <c r="E4" s="105" t="s">
        <v>52</v>
      </c>
      <c r="F4" s="105"/>
      <c r="G4" s="105"/>
      <c r="H4" s="105"/>
      <c r="I4" s="105"/>
    </row>
    <row r="5" spans="1:9" ht="36" customHeight="1">
      <c r="A5" s="106" t="s">
        <v>51</v>
      </c>
      <c r="B5" s="106"/>
      <c r="C5" s="106"/>
      <c r="D5" s="106"/>
      <c r="E5" s="106"/>
      <c r="F5" s="106"/>
      <c r="G5" s="106"/>
      <c r="H5" s="106"/>
      <c r="I5" s="106"/>
    </row>
    <row r="6" spans="1:9" ht="1.5" customHeight="1" hidden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21" customHeight="1">
      <c r="A7" s="102" t="s">
        <v>0</v>
      </c>
      <c r="B7" s="102" t="s">
        <v>1</v>
      </c>
      <c r="C7" s="102" t="s">
        <v>4</v>
      </c>
      <c r="D7" s="102" t="s">
        <v>6</v>
      </c>
      <c r="E7" s="102"/>
      <c r="F7" s="102"/>
      <c r="G7" s="102" t="s">
        <v>9</v>
      </c>
      <c r="H7" s="102" t="s">
        <v>2</v>
      </c>
      <c r="I7" s="102" t="s">
        <v>3</v>
      </c>
    </row>
    <row r="8" spans="1:9" ht="23.25" customHeight="1">
      <c r="A8" s="102"/>
      <c r="B8" s="102"/>
      <c r="C8" s="102"/>
      <c r="D8" s="102" t="s">
        <v>7</v>
      </c>
      <c r="E8" s="102" t="s">
        <v>8</v>
      </c>
      <c r="F8" s="103"/>
      <c r="G8" s="102"/>
      <c r="H8" s="102"/>
      <c r="I8" s="102"/>
    </row>
    <row r="9" spans="1:9" ht="52.5">
      <c r="A9" s="102"/>
      <c r="B9" s="102"/>
      <c r="C9" s="102"/>
      <c r="D9" s="103"/>
      <c r="E9" s="6" t="s">
        <v>10</v>
      </c>
      <c r="F9" s="6" t="s">
        <v>11</v>
      </c>
      <c r="G9" s="102"/>
      <c r="H9" s="102"/>
      <c r="I9" s="102"/>
    </row>
    <row r="10" spans="1:9" ht="18" customHeight="1">
      <c r="A10" s="89" t="s">
        <v>18</v>
      </c>
      <c r="B10" s="89"/>
      <c r="C10" s="89"/>
      <c r="D10" s="89"/>
      <c r="E10" s="89"/>
      <c r="F10" s="89"/>
      <c r="G10" s="89"/>
      <c r="H10" s="89"/>
      <c r="I10" s="89"/>
    </row>
    <row r="11" spans="1:9" ht="18" customHeight="1">
      <c r="A11" s="98" t="s">
        <v>13</v>
      </c>
      <c r="B11" s="98"/>
      <c r="C11" s="98"/>
      <c r="D11" s="98"/>
      <c r="E11" s="98"/>
      <c r="F11" s="98"/>
      <c r="G11" s="98"/>
      <c r="H11" s="98"/>
      <c r="I11" s="98"/>
    </row>
    <row r="12" spans="1:9" ht="17.25" customHeight="1">
      <c r="A12" s="98" t="s">
        <v>14</v>
      </c>
      <c r="B12" s="98"/>
      <c r="C12" s="98"/>
      <c r="D12" s="98"/>
      <c r="E12" s="98"/>
      <c r="F12" s="98"/>
      <c r="G12" s="98"/>
      <c r="H12" s="98"/>
      <c r="I12" s="98"/>
    </row>
    <row r="13" spans="1:9" ht="17.25" customHeight="1">
      <c r="A13" s="124" t="s">
        <v>24</v>
      </c>
      <c r="B13" s="11">
        <v>2017</v>
      </c>
      <c r="C13" s="12">
        <v>257.21298</v>
      </c>
      <c r="D13" s="13"/>
      <c r="E13" s="14"/>
      <c r="F13" s="14">
        <f>C13</f>
        <v>257.21298</v>
      </c>
      <c r="G13" s="5"/>
      <c r="H13" s="86" t="s">
        <v>15</v>
      </c>
      <c r="I13" s="127" t="s">
        <v>21</v>
      </c>
    </row>
    <row r="14" spans="1:10" ht="17.25" customHeight="1">
      <c r="A14" s="125"/>
      <c r="B14" s="11">
        <v>2018</v>
      </c>
      <c r="C14" s="22">
        <v>111.31479</v>
      </c>
      <c r="D14" s="13"/>
      <c r="E14" s="14"/>
      <c r="F14" s="14">
        <f>C14</f>
        <v>111.31479</v>
      </c>
      <c r="G14" s="5"/>
      <c r="H14" s="87"/>
      <c r="I14" s="128"/>
      <c r="J14" s="25"/>
    </row>
    <row r="15" spans="1:11" ht="15" customHeight="1">
      <c r="A15" s="125"/>
      <c r="B15" s="27">
        <v>2019</v>
      </c>
      <c r="C15" s="28">
        <v>156.58772</v>
      </c>
      <c r="D15" s="29"/>
      <c r="E15" s="30"/>
      <c r="F15" s="28">
        <f>SUM(C15)</f>
        <v>156.58772</v>
      </c>
      <c r="G15" s="31"/>
      <c r="H15" s="87"/>
      <c r="I15" s="128"/>
      <c r="K15" s="25"/>
    </row>
    <row r="16" spans="1:9" ht="12.75" customHeight="1">
      <c r="A16" s="125"/>
      <c r="B16" s="27">
        <v>2020</v>
      </c>
      <c r="C16" s="28">
        <v>57.805</v>
      </c>
      <c r="D16" s="29"/>
      <c r="E16" s="30"/>
      <c r="F16" s="28">
        <v>57.805</v>
      </c>
      <c r="G16" s="5"/>
      <c r="H16" s="87"/>
      <c r="I16" s="128"/>
    </row>
    <row r="17" spans="1:9" ht="13.5" customHeight="1">
      <c r="A17" s="125"/>
      <c r="B17" s="27">
        <v>2021</v>
      </c>
      <c r="C17" s="28">
        <v>12.078</v>
      </c>
      <c r="D17" s="29"/>
      <c r="E17" s="30"/>
      <c r="F17" s="30">
        <v>19.5372</v>
      </c>
      <c r="G17" s="5"/>
      <c r="H17" s="87"/>
      <c r="I17" s="128"/>
    </row>
    <row r="18" spans="1:9" ht="12.75" customHeight="1">
      <c r="A18" s="125"/>
      <c r="B18" s="11">
        <v>2022</v>
      </c>
      <c r="C18" s="28">
        <f>D18+E18+F18</f>
        <v>0</v>
      </c>
      <c r="D18" s="13"/>
      <c r="E18" s="14"/>
      <c r="F18" s="12">
        <v>0</v>
      </c>
      <c r="G18" s="5"/>
      <c r="H18" s="87"/>
      <c r="I18" s="128"/>
    </row>
    <row r="19" spans="1:9" ht="14.25" customHeight="1">
      <c r="A19" s="125"/>
      <c r="B19" s="11">
        <v>2023</v>
      </c>
      <c r="C19" s="28">
        <f>D19+E19+F19</f>
        <v>0</v>
      </c>
      <c r="D19" s="13"/>
      <c r="E19" s="14"/>
      <c r="F19" s="12">
        <v>0</v>
      </c>
      <c r="G19" s="5"/>
      <c r="H19" s="87"/>
      <c r="I19" s="128"/>
    </row>
    <row r="20" spans="1:9" ht="12" customHeight="1">
      <c r="A20" s="126"/>
      <c r="B20" s="11">
        <v>2024</v>
      </c>
      <c r="C20" s="28">
        <f>D20+E20+F20</f>
        <v>0</v>
      </c>
      <c r="D20" s="13"/>
      <c r="E20" s="14"/>
      <c r="F20" s="12">
        <v>0</v>
      </c>
      <c r="G20" s="5"/>
      <c r="H20" s="88"/>
      <c r="I20" s="128"/>
    </row>
    <row r="21" spans="1:9" ht="16.5" customHeight="1">
      <c r="A21" s="99" t="s">
        <v>20</v>
      </c>
      <c r="B21" s="11">
        <v>2017</v>
      </c>
      <c r="C21" s="12">
        <v>39.86038</v>
      </c>
      <c r="D21" s="15"/>
      <c r="E21" s="15"/>
      <c r="F21" s="14">
        <f>C21</f>
        <v>39.86038</v>
      </c>
      <c r="G21" s="5"/>
      <c r="H21" s="83" t="s">
        <v>15</v>
      </c>
      <c r="I21" s="128"/>
    </row>
    <row r="22" spans="1:9" ht="16.5" customHeight="1">
      <c r="A22" s="100"/>
      <c r="B22" s="11">
        <v>2018</v>
      </c>
      <c r="C22" s="22">
        <v>0</v>
      </c>
      <c r="D22" s="15"/>
      <c r="E22" s="15"/>
      <c r="F22" s="15">
        <f>C22</f>
        <v>0</v>
      </c>
      <c r="G22" s="5"/>
      <c r="H22" s="84"/>
      <c r="I22" s="128"/>
    </row>
    <row r="23" spans="1:9" ht="15" customHeight="1">
      <c r="A23" s="100"/>
      <c r="B23" s="11">
        <v>2019</v>
      </c>
      <c r="C23" s="12">
        <f>D23+E23+F23</f>
        <v>0</v>
      </c>
      <c r="D23" s="15"/>
      <c r="E23" s="15"/>
      <c r="F23" s="15">
        <v>0</v>
      </c>
      <c r="G23" s="5"/>
      <c r="H23" s="84"/>
      <c r="I23" s="128"/>
    </row>
    <row r="24" spans="1:9" ht="18" customHeight="1">
      <c r="A24" s="100"/>
      <c r="B24" s="11">
        <v>2020</v>
      </c>
      <c r="C24" s="12">
        <v>0</v>
      </c>
      <c r="D24" s="15"/>
      <c r="E24" s="15"/>
      <c r="F24" s="15">
        <v>0</v>
      </c>
      <c r="G24" s="5"/>
      <c r="H24" s="84"/>
      <c r="I24" s="128"/>
    </row>
    <row r="25" spans="1:9" ht="14.25" customHeight="1">
      <c r="A25" s="100"/>
      <c r="B25" s="11">
        <v>2021</v>
      </c>
      <c r="C25" s="12">
        <v>7.4592</v>
      </c>
      <c r="D25" s="15"/>
      <c r="E25" s="15"/>
      <c r="F25" s="15">
        <v>0</v>
      </c>
      <c r="G25" s="5"/>
      <c r="H25" s="84"/>
      <c r="I25" s="128"/>
    </row>
    <row r="26" spans="1:9" ht="13.5" customHeight="1">
      <c r="A26" s="100"/>
      <c r="B26" s="11">
        <v>2022</v>
      </c>
      <c r="C26" s="12">
        <v>0</v>
      </c>
      <c r="D26" s="15"/>
      <c r="E26" s="15"/>
      <c r="F26" s="15">
        <v>0</v>
      </c>
      <c r="G26" s="5"/>
      <c r="H26" s="84"/>
      <c r="I26" s="128"/>
    </row>
    <row r="27" spans="1:9" ht="13.5" customHeight="1">
      <c r="A27" s="100"/>
      <c r="B27" s="11">
        <v>2023</v>
      </c>
      <c r="C27" s="12">
        <v>0</v>
      </c>
      <c r="D27" s="15"/>
      <c r="E27" s="15"/>
      <c r="F27" s="15">
        <v>0</v>
      </c>
      <c r="G27" s="5"/>
      <c r="H27" s="84"/>
      <c r="I27" s="128"/>
    </row>
    <row r="28" spans="1:9" ht="16.5" customHeight="1">
      <c r="A28" s="101"/>
      <c r="B28" s="11">
        <v>2024</v>
      </c>
      <c r="C28" s="12">
        <v>0</v>
      </c>
      <c r="D28" s="15"/>
      <c r="E28" s="15"/>
      <c r="F28" s="15">
        <v>0</v>
      </c>
      <c r="G28" s="5"/>
      <c r="H28" s="85"/>
      <c r="I28" s="129"/>
    </row>
    <row r="29" spans="1:9" ht="14.25">
      <c r="A29" s="133" t="s">
        <v>16</v>
      </c>
      <c r="B29" s="10">
        <v>2017</v>
      </c>
      <c r="C29" s="7">
        <f aca="true" t="shared" si="0" ref="C29:C35">D29+E29+F29</f>
        <v>297.07336000000004</v>
      </c>
      <c r="D29" s="7"/>
      <c r="E29" s="7"/>
      <c r="F29" s="7">
        <f>F13+F21</f>
        <v>297.07336000000004</v>
      </c>
      <c r="G29" s="5"/>
      <c r="H29" s="5"/>
      <c r="I29" s="2"/>
    </row>
    <row r="30" spans="1:9" ht="15" customHeight="1">
      <c r="A30" s="134"/>
      <c r="B30" s="10">
        <v>2018</v>
      </c>
      <c r="C30" s="7">
        <f t="shared" si="0"/>
        <v>111.31479</v>
      </c>
      <c r="D30" s="7"/>
      <c r="E30" s="7"/>
      <c r="F30" s="7">
        <f aca="true" t="shared" si="1" ref="F30:F36">SUM(F22+F14)</f>
        <v>111.31479</v>
      </c>
      <c r="G30" s="5"/>
      <c r="H30" s="5"/>
      <c r="I30" s="2"/>
    </row>
    <row r="31" spans="1:9" ht="14.25">
      <c r="A31" s="134"/>
      <c r="B31" s="10">
        <v>2019</v>
      </c>
      <c r="C31" s="7">
        <f t="shared" si="0"/>
        <v>156.58772</v>
      </c>
      <c r="D31" s="7"/>
      <c r="E31" s="7"/>
      <c r="F31" s="7">
        <f t="shared" si="1"/>
        <v>156.58772</v>
      </c>
      <c r="G31" s="5"/>
      <c r="H31" s="5"/>
      <c r="I31" s="2"/>
    </row>
    <row r="32" spans="1:9" ht="14.25">
      <c r="A32" s="134"/>
      <c r="B32" s="10">
        <v>2020</v>
      </c>
      <c r="C32" s="7">
        <f t="shared" si="0"/>
        <v>57.805</v>
      </c>
      <c r="D32" s="7"/>
      <c r="E32" s="7"/>
      <c r="F32" s="7">
        <f t="shared" si="1"/>
        <v>57.805</v>
      </c>
      <c r="G32" s="5"/>
      <c r="H32" s="5"/>
      <c r="I32" s="2"/>
    </row>
    <row r="33" spans="1:9" ht="14.25">
      <c r="A33" s="134"/>
      <c r="B33" s="10">
        <v>2021</v>
      </c>
      <c r="C33" s="7">
        <f t="shared" si="0"/>
        <v>19.5372</v>
      </c>
      <c r="D33" s="7"/>
      <c r="E33" s="7"/>
      <c r="F33" s="7">
        <f t="shared" si="1"/>
        <v>19.5372</v>
      </c>
      <c r="G33" s="5"/>
      <c r="H33" s="5"/>
      <c r="I33" s="2"/>
    </row>
    <row r="34" spans="1:9" ht="14.25">
      <c r="A34" s="134"/>
      <c r="B34" s="10">
        <v>2022</v>
      </c>
      <c r="C34" s="7">
        <f t="shared" si="0"/>
        <v>0</v>
      </c>
      <c r="D34" s="7"/>
      <c r="E34" s="7"/>
      <c r="F34" s="7">
        <f t="shared" si="1"/>
        <v>0</v>
      </c>
      <c r="G34" s="5"/>
      <c r="H34" s="5"/>
      <c r="I34" s="2"/>
    </row>
    <row r="35" spans="1:9" ht="14.25">
      <c r="A35" s="134"/>
      <c r="B35" s="10">
        <v>2023</v>
      </c>
      <c r="C35" s="7">
        <f t="shared" si="0"/>
        <v>0</v>
      </c>
      <c r="D35" s="7"/>
      <c r="E35" s="7"/>
      <c r="F35" s="7">
        <f t="shared" si="1"/>
        <v>0</v>
      </c>
      <c r="G35" s="5"/>
      <c r="H35" s="5"/>
      <c r="I35" s="2"/>
    </row>
    <row r="36" spans="1:9" ht="14.25">
      <c r="A36" s="135"/>
      <c r="B36" s="10">
        <v>2024</v>
      </c>
      <c r="C36" s="7">
        <f>D36+E36+F36</f>
        <v>0</v>
      </c>
      <c r="D36" s="7"/>
      <c r="E36" s="7"/>
      <c r="F36" s="7">
        <f t="shared" si="1"/>
        <v>0</v>
      </c>
      <c r="G36" s="5"/>
      <c r="H36" s="5"/>
      <c r="I36" s="2"/>
    </row>
    <row r="37" spans="1:9" ht="15" customHeight="1">
      <c r="A37" s="89" t="s">
        <v>26</v>
      </c>
      <c r="B37" s="89"/>
      <c r="C37" s="89"/>
      <c r="D37" s="89"/>
      <c r="E37" s="89"/>
      <c r="F37" s="89"/>
      <c r="G37" s="89"/>
      <c r="H37" s="89"/>
      <c r="I37" s="89"/>
    </row>
    <row r="38" spans="1:9" ht="33.75" customHeight="1">
      <c r="A38" s="98" t="s">
        <v>25</v>
      </c>
      <c r="B38" s="98"/>
      <c r="C38" s="98"/>
      <c r="D38" s="98"/>
      <c r="E38" s="98"/>
      <c r="F38" s="98"/>
      <c r="G38" s="98"/>
      <c r="H38" s="98"/>
      <c r="I38" s="98"/>
    </row>
    <row r="39" spans="1:9" ht="24.75" customHeight="1">
      <c r="A39" s="130" t="s">
        <v>46</v>
      </c>
      <c r="B39" s="11">
        <v>2017</v>
      </c>
      <c r="C39" s="12">
        <v>164.023</v>
      </c>
      <c r="D39" s="12"/>
      <c r="E39" s="16"/>
      <c r="F39" s="16">
        <v>164.023</v>
      </c>
      <c r="G39" s="5"/>
      <c r="H39" s="83" t="s">
        <v>5</v>
      </c>
      <c r="I39" s="86" t="s">
        <v>27</v>
      </c>
    </row>
    <row r="40" spans="1:9" ht="21.75" customHeight="1">
      <c r="A40" s="131"/>
      <c r="B40" s="11">
        <v>2018</v>
      </c>
      <c r="C40" s="12">
        <v>0</v>
      </c>
      <c r="D40" s="12"/>
      <c r="E40" s="16"/>
      <c r="F40" s="16">
        <f>C40</f>
        <v>0</v>
      </c>
      <c r="G40" s="5"/>
      <c r="H40" s="84"/>
      <c r="I40" s="87"/>
    </row>
    <row r="41" spans="1:9" ht="23.25" customHeight="1">
      <c r="A41" s="131"/>
      <c r="B41" s="11">
        <v>2019</v>
      </c>
      <c r="C41" s="12">
        <v>1954.114</v>
      </c>
      <c r="D41" s="12"/>
      <c r="E41" s="16"/>
      <c r="F41" s="12">
        <f>SUM(C41)</f>
        <v>1954.114</v>
      </c>
      <c r="G41" s="5"/>
      <c r="H41" s="84"/>
      <c r="I41" s="87"/>
    </row>
    <row r="42" spans="1:10" ht="24" customHeight="1">
      <c r="A42" s="131"/>
      <c r="B42" s="11">
        <v>2020</v>
      </c>
      <c r="C42" s="12">
        <v>4614.44782</v>
      </c>
      <c r="D42" s="12"/>
      <c r="E42" s="16"/>
      <c r="F42" s="12">
        <v>4614.44782</v>
      </c>
      <c r="G42" s="5"/>
      <c r="H42" s="84"/>
      <c r="I42" s="87"/>
      <c r="J42" s="38"/>
    </row>
    <row r="43" spans="1:10" ht="24" customHeight="1">
      <c r="A43" s="131"/>
      <c r="B43" s="11">
        <v>2021</v>
      </c>
      <c r="C43" s="12">
        <f>D43+E43+F43</f>
        <v>2039.604</v>
      </c>
      <c r="D43" s="12"/>
      <c r="E43" s="16"/>
      <c r="F43" s="12">
        <v>2039.604</v>
      </c>
      <c r="G43" s="5"/>
      <c r="H43" s="84"/>
      <c r="I43" s="87"/>
      <c r="J43" s="43"/>
    </row>
    <row r="44" spans="1:9" ht="24" customHeight="1">
      <c r="A44" s="131"/>
      <c r="B44" s="11">
        <v>2022</v>
      </c>
      <c r="C44" s="12">
        <f>D44+E44+F44</f>
        <v>0</v>
      </c>
      <c r="D44" s="12"/>
      <c r="E44" s="16"/>
      <c r="F44" s="12">
        <v>0</v>
      </c>
      <c r="G44" s="5"/>
      <c r="H44" s="84"/>
      <c r="I44" s="87"/>
    </row>
    <row r="45" spans="1:9" ht="19.5" customHeight="1">
      <c r="A45" s="131"/>
      <c r="B45" s="11">
        <v>2023</v>
      </c>
      <c r="C45" s="12">
        <f>D45+E45+F45</f>
        <v>0</v>
      </c>
      <c r="D45" s="12"/>
      <c r="E45" s="16"/>
      <c r="F45" s="12">
        <v>0</v>
      </c>
      <c r="G45" s="5"/>
      <c r="H45" s="84"/>
      <c r="I45" s="87"/>
    </row>
    <row r="46" spans="1:9" ht="21" customHeight="1">
      <c r="A46" s="132"/>
      <c r="B46" s="11">
        <v>2024</v>
      </c>
      <c r="C46" s="12">
        <f>D46+E46+F46</f>
        <v>0</v>
      </c>
      <c r="D46" s="12"/>
      <c r="E46" s="16"/>
      <c r="F46" s="12">
        <v>0</v>
      </c>
      <c r="G46" s="5"/>
      <c r="H46" s="84"/>
      <c r="I46" s="87"/>
    </row>
    <row r="47" spans="1:9" ht="40.5" customHeight="1">
      <c r="A47" s="122" t="s">
        <v>47</v>
      </c>
      <c r="B47" s="11">
        <v>2021</v>
      </c>
      <c r="C47" s="12">
        <v>4.5</v>
      </c>
      <c r="D47" s="12"/>
      <c r="E47" s="16"/>
      <c r="F47" s="12">
        <v>4.5</v>
      </c>
      <c r="G47" s="5"/>
      <c r="H47" s="84"/>
      <c r="I47" s="87"/>
    </row>
    <row r="48" spans="1:9" ht="54.75" customHeight="1">
      <c r="A48" s="123"/>
      <c r="B48" s="11">
        <v>2022</v>
      </c>
      <c r="C48" s="12">
        <v>0</v>
      </c>
      <c r="D48" s="12"/>
      <c r="E48" s="16"/>
      <c r="F48" s="12">
        <v>0</v>
      </c>
      <c r="G48" s="5"/>
      <c r="H48" s="84"/>
      <c r="I48" s="87"/>
    </row>
    <row r="49" spans="1:10" ht="53.25" customHeight="1">
      <c r="A49" s="40" t="s">
        <v>44</v>
      </c>
      <c r="B49" s="11">
        <v>2021</v>
      </c>
      <c r="C49" s="12">
        <f>D49+E49+F49</f>
        <v>11753.8936</v>
      </c>
      <c r="D49" s="12"/>
      <c r="E49" s="16"/>
      <c r="F49" s="12">
        <v>11753.8936</v>
      </c>
      <c r="G49" s="5"/>
      <c r="H49" s="84"/>
      <c r="I49" s="87"/>
      <c r="J49" s="43"/>
    </row>
    <row r="50" spans="1:10" ht="33.75" customHeight="1">
      <c r="A50" s="41" t="s">
        <v>45</v>
      </c>
      <c r="B50" s="11">
        <v>2021</v>
      </c>
      <c r="C50" s="12">
        <v>345.15</v>
      </c>
      <c r="D50" s="12"/>
      <c r="E50" s="16"/>
      <c r="F50" s="12">
        <v>345.15</v>
      </c>
      <c r="G50" s="5"/>
      <c r="H50" s="85"/>
      <c r="I50" s="88"/>
      <c r="J50" s="43"/>
    </row>
    <row r="51" spans="1:9" ht="22.5" customHeight="1">
      <c r="A51" s="99" t="s">
        <v>33</v>
      </c>
      <c r="B51" s="11">
        <v>2017</v>
      </c>
      <c r="C51" s="12">
        <f>C39</f>
        <v>164.023</v>
      </c>
      <c r="D51" s="12"/>
      <c r="E51" s="12"/>
      <c r="F51" s="12">
        <f>C51</f>
        <v>164.023</v>
      </c>
      <c r="G51" s="5"/>
      <c r="H51" s="5"/>
      <c r="I51" s="17"/>
    </row>
    <row r="52" spans="1:9" ht="18.75" customHeight="1">
      <c r="A52" s="100"/>
      <c r="B52" s="10">
        <v>2018</v>
      </c>
      <c r="C52" s="7">
        <f>SUM(C40)</f>
        <v>0</v>
      </c>
      <c r="D52" s="7"/>
      <c r="E52" s="7"/>
      <c r="F52" s="7">
        <f>SUM(C52)</f>
        <v>0</v>
      </c>
      <c r="G52" s="5"/>
      <c r="H52" s="5"/>
      <c r="I52" s="17"/>
    </row>
    <row r="53" spans="1:9" ht="15" customHeight="1">
      <c r="A53" s="100"/>
      <c r="B53" s="10">
        <v>2019</v>
      </c>
      <c r="C53" s="7">
        <f>SUM(C41)</f>
        <v>1954.114</v>
      </c>
      <c r="D53" s="7"/>
      <c r="E53" s="7"/>
      <c r="F53" s="7">
        <f>SUM(C53)</f>
        <v>1954.114</v>
      </c>
      <c r="G53" s="5"/>
      <c r="H53" s="5"/>
      <c r="I53" s="17"/>
    </row>
    <row r="54" spans="1:9" ht="16.5" customHeight="1">
      <c r="A54" s="100"/>
      <c r="B54" s="10">
        <v>2020</v>
      </c>
      <c r="C54" s="7">
        <f>SUM(C42+C47)</f>
        <v>4618.94782</v>
      </c>
      <c r="D54" s="7"/>
      <c r="E54" s="7"/>
      <c r="F54" s="7">
        <f>SUM(C54)</f>
        <v>4618.94782</v>
      </c>
      <c r="G54" s="5"/>
      <c r="H54" s="5"/>
      <c r="I54" s="17"/>
    </row>
    <row r="55" spans="1:11" ht="18" customHeight="1">
      <c r="A55" s="100"/>
      <c r="B55" s="10">
        <v>2021</v>
      </c>
      <c r="C55" s="7">
        <f>SUM(C43+C49+C50+C47)</f>
        <v>14143.147599999998</v>
      </c>
      <c r="D55" s="7"/>
      <c r="E55" s="7"/>
      <c r="F55" s="7">
        <f>SUM(C55)</f>
        <v>14143.147599999998</v>
      </c>
      <c r="G55" s="5"/>
      <c r="H55" s="5"/>
      <c r="I55" s="17"/>
      <c r="K55" s="25"/>
    </row>
    <row r="56" spans="1:9" ht="18" customHeight="1">
      <c r="A56" s="100"/>
      <c r="B56" s="10">
        <v>2022</v>
      </c>
      <c r="C56" s="7">
        <f>F56</f>
        <v>0</v>
      </c>
      <c r="D56" s="7"/>
      <c r="E56" s="7"/>
      <c r="F56" s="7">
        <f>SUM(F44+F48)</f>
        <v>0</v>
      </c>
      <c r="G56" s="5"/>
      <c r="H56" s="5"/>
      <c r="I56" s="17"/>
    </row>
    <row r="57" spans="1:9" ht="15" customHeight="1">
      <c r="A57" s="100"/>
      <c r="B57" s="10">
        <v>2023</v>
      </c>
      <c r="C57" s="7">
        <f>SUM(C45)</f>
        <v>0</v>
      </c>
      <c r="D57" s="7"/>
      <c r="E57" s="7"/>
      <c r="F57" s="7">
        <f>SUM(F45)</f>
        <v>0</v>
      </c>
      <c r="G57" s="5"/>
      <c r="H57" s="5"/>
      <c r="I57" s="17"/>
    </row>
    <row r="58" spans="1:9" ht="15" customHeight="1">
      <c r="A58" s="101"/>
      <c r="B58" s="10">
        <v>2024</v>
      </c>
      <c r="C58" s="7">
        <f>SUM(C46)</f>
        <v>0</v>
      </c>
      <c r="D58" s="7"/>
      <c r="E58" s="7"/>
      <c r="F58" s="7">
        <f>SUM(F46)</f>
        <v>0</v>
      </c>
      <c r="G58" s="5"/>
      <c r="H58" s="5"/>
      <c r="I58" s="17"/>
    </row>
    <row r="59" spans="1:9" ht="31.5" customHeight="1">
      <c r="A59" s="90" t="s">
        <v>28</v>
      </c>
      <c r="B59" s="91"/>
      <c r="C59" s="91"/>
      <c r="D59" s="91"/>
      <c r="E59" s="91"/>
      <c r="F59" s="91"/>
      <c r="G59" s="91"/>
      <c r="H59" s="91"/>
      <c r="I59" s="92"/>
    </row>
    <row r="60" spans="1:9" ht="33" customHeight="1">
      <c r="A60" s="90" t="s">
        <v>29</v>
      </c>
      <c r="B60" s="91"/>
      <c r="C60" s="91"/>
      <c r="D60" s="91"/>
      <c r="E60" s="91"/>
      <c r="F60" s="91"/>
      <c r="G60" s="91"/>
      <c r="H60" s="91"/>
      <c r="I60" s="92"/>
    </row>
    <row r="61" spans="1:9" ht="14.25">
      <c r="A61" s="108" t="s">
        <v>30</v>
      </c>
      <c r="B61" s="18">
        <v>2017</v>
      </c>
      <c r="C61" s="12">
        <v>79</v>
      </c>
      <c r="D61" s="12"/>
      <c r="E61" s="12"/>
      <c r="F61" s="12">
        <f>C61</f>
        <v>79</v>
      </c>
      <c r="G61" s="5"/>
      <c r="H61" s="116" t="s">
        <v>5</v>
      </c>
      <c r="I61" s="86" t="s">
        <v>38</v>
      </c>
    </row>
    <row r="62" spans="1:9" ht="14.25">
      <c r="A62" s="109"/>
      <c r="B62" s="10">
        <v>2018</v>
      </c>
      <c r="C62" s="7">
        <f>D62+E62+F62</f>
        <v>0</v>
      </c>
      <c r="D62" s="7"/>
      <c r="E62" s="7"/>
      <c r="F62" s="7">
        <v>0</v>
      </c>
      <c r="G62" s="5"/>
      <c r="H62" s="117"/>
      <c r="I62" s="87"/>
    </row>
    <row r="63" spans="1:9" ht="20.25" customHeight="1">
      <c r="A63" s="110"/>
      <c r="B63" s="10">
        <v>2019</v>
      </c>
      <c r="C63" s="7">
        <f>D63+E63+F63</f>
        <v>0</v>
      </c>
      <c r="D63" s="7"/>
      <c r="E63" s="7"/>
      <c r="F63" s="7">
        <v>0</v>
      </c>
      <c r="G63" s="5"/>
      <c r="H63" s="118"/>
      <c r="I63" s="88"/>
    </row>
    <row r="64" spans="1:9" ht="14.25" customHeight="1">
      <c r="A64" s="108" t="s">
        <v>31</v>
      </c>
      <c r="B64" s="18">
        <v>2017</v>
      </c>
      <c r="C64" s="7">
        <v>12.10638</v>
      </c>
      <c r="D64" s="7"/>
      <c r="E64" s="7"/>
      <c r="F64" s="7">
        <f>C64</f>
        <v>12.10638</v>
      </c>
      <c r="G64" s="5"/>
      <c r="H64" s="116" t="s">
        <v>5</v>
      </c>
      <c r="I64" s="86" t="s">
        <v>39</v>
      </c>
    </row>
    <row r="65" spans="1:9" ht="14.25" customHeight="1">
      <c r="A65" s="111"/>
      <c r="B65" s="10">
        <v>2018</v>
      </c>
      <c r="C65" s="7">
        <v>0</v>
      </c>
      <c r="D65" s="7"/>
      <c r="E65" s="7"/>
      <c r="F65" s="7">
        <v>0</v>
      </c>
      <c r="G65" s="5"/>
      <c r="H65" s="117"/>
      <c r="I65" s="93"/>
    </row>
    <row r="66" spans="1:9" ht="14.25" customHeight="1">
      <c r="A66" s="112"/>
      <c r="B66" s="10">
        <v>2019</v>
      </c>
      <c r="C66" s="7">
        <v>0</v>
      </c>
      <c r="D66" s="7"/>
      <c r="E66" s="7"/>
      <c r="F66" s="7">
        <v>0</v>
      </c>
      <c r="G66" s="5"/>
      <c r="H66" s="118"/>
      <c r="I66" s="94"/>
    </row>
    <row r="67" spans="1:9" ht="70.5" customHeight="1">
      <c r="A67" s="20" t="s">
        <v>40</v>
      </c>
      <c r="B67" s="11">
        <v>2018</v>
      </c>
      <c r="C67" s="12">
        <v>487.895</v>
      </c>
      <c r="D67" s="7"/>
      <c r="E67" s="7"/>
      <c r="F67" s="12">
        <v>487.895</v>
      </c>
      <c r="G67" s="5"/>
      <c r="H67" s="21" t="s">
        <v>5</v>
      </c>
      <c r="I67" s="19"/>
    </row>
    <row r="68" spans="1:9" ht="26.25" customHeight="1">
      <c r="A68" s="114" t="s">
        <v>42</v>
      </c>
      <c r="B68" s="18">
        <v>2018</v>
      </c>
      <c r="C68" s="12">
        <v>98.67636</v>
      </c>
      <c r="D68" s="7"/>
      <c r="E68" s="7"/>
      <c r="F68" s="12">
        <v>98.67636</v>
      </c>
      <c r="G68" s="5"/>
      <c r="H68" s="21" t="s">
        <v>5</v>
      </c>
      <c r="I68" s="19"/>
    </row>
    <row r="69" spans="1:9" ht="21.75" customHeight="1">
      <c r="A69" s="115"/>
      <c r="B69" s="32">
        <v>2019</v>
      </c>
      <c r="C69" s="28">
        <v>97.265</v>
      </c>
      <c r="D69" s="33"/>
      <c r="E69" s="33"/>
      <c r="F69" s="28">
        <v>97.265</v>
      </c>
      <c r="G69" s="31"/>
      <c r="H69" s="34"/>
      <c r="I69" s="26"/>
    </row>
    <row r="70" spans="1:9" ht="81" customHeight="1">
      <c r="A70" s="20" t="s">
        <v>41</v>
      </c>
      <c r="B70" s="18">
        <v>2018</v>
      </c>
      <c r="C70" s="12">
        <v>680</v>
      </c>
      <c r="D70" s="7"/>
      <c r="E70" s="7"/>
      <c r="F70" s="12">
        <v>680</v>
      </c>
      <c r="G70" s="5"/>
      <c r="H70" s="21" t="s">
        <v>5</v>
      </c>
      <c r="I70" s="19"/>
    </row>
    <row r="71" spans="1:11" ht="56.25" customHeight="1">
      <c r="A71" s="20" t="s">
        <v>43</v>
      </c>
      <c r="B71" s="32">
        <v>2019</v>
      </c>
      <c r="C71" s="28">
        <v>2416.46333</v>
      </c>
      <c r="D71" s="33"/>
      <c r="E71" s="33"/>
      <c r="F71" s="28">
        <v>2416.46333</v>
      </c>
      <c r="G71" s="31"/>
      <c r="H71" s="34" t="s">
        <v>5</v>
      </c>
      <c r="I71" s="26"/>
      <c r="J71" s="25"/>
      <c r="K71" s="25"/>
    </row>
    <row r="72" spans="1:9" ht="14.25">
      <c r="A72" s="113" t="s">
        <v>32</v>
      </c>
      <c r="B72" s="10">
        <v>2017</v>
      </c>
      <c r="C72" s="7">
        <f>C61+C64</f>
        <v>91.10638</v>
      </c>
      <c r="D72" s="7"/>
      <c r="E72" s="7"/>
      <c r="F72" s="7">
        <f>C72</f>
        <v>91.10638</v>
      </c>
      <c r="G72" s="5"/>
      <c r="H72" s="5"/>
      <c r="I72" s="17"/>
    </row>
    <row r="73" spans="1:9" ht="14.25">
      <c r="A73" s="113"/>
      <c r="B73" s="10">
        <v>2018</v>
      </c>
      <c r="C73" s="7">
        <f>C67+C68+C70</f>
        <v>1266.57136</v>
      </c>
      <c r="D73" s="7"/>
      <c r="E73" s="7"/>
      <c r="F73" s="7">
        <f>C73</f>
        <v>1266.57136</v>
      </c>
      <c r="G73" s="5"/>
      <c r="H73" s="5"/>
      <c r="I73" s="17"/>
    </row>
    <row r="74" spans="1:9" ht="14.25">
      <c r="A74" s="113"/>
      <c r="B74" s="10">
        <v>2019</v>
      </c>
      <c r="C74" s="7">
        <f>D74+E74+F74</f>
        <v>2513.72833</v>
      </c>
      <c r="D74" s="7"/>
      <c r="E74" s="7"/>
      <c r="F74" s="7">
        <f>F63+F66+F69+F71</f>
        <v>2513.72833</v>
      </c>
      <c r="G74" s="5"/>
      <c r="H74" s="5"/>
      <c r="I74" s="17"/>
    </row>
    <row r="75" spans="1:9" ht="15">
      <c r="A75" s="90" t="s">
        <v>34</v>
      </c>
      <c r="B75" s="91"/>
      <c r="C75" s="91"/>
      <c r="D75" s="91"/>
      <c r="E75" s="91"/>
      <c r="F75" s="91"/>
      <c r="G75" s="91"/>
      <c r="H75" s="91"/>
      <c r="I75" s="92"/>
    </row>
    <row r="76" spans="1:9" ht="15">
      <c r="A76" s="90" t="s">
        <v>19</v>
      </c>
      <c r="B76" s="91"/>
      <c r="C76" s="91"/>
      <c r="D76" s="91"/>
      <c r="E76" s="91"/>
      <c r="F76" s="91"/>
      <c r="G76" s="91"/>
      <c r="H76" s="91"/>
      <c r="I76" s="92"/>
    </row>
    <row r="77" spans="1:9" ht="30.75" customHeight="1">
      <c r="A77" s="90" t="s">
        <v>17</v>
      </c>
      <c r="B77" s="91"/>
      <c r="C77" s="91"/>
      <c r="D77" s="91"/>
      <c r="E77" s="91"/>
      <c r="F77" s="91"/>
      <c r="G77" s="91"/>
      <c r="H77" s="91"/>
      <c r="I77" s="92"/>
    </row>
    <row r="78" spans="1:9" ht="14.25" customHeight="1">
      <c r="A78" s="119" t="s">
        <v>35</v>
      </c>
      <c r="B78" s="4">
        <v>2017</v>
      </c>
      <c r="C78" s="7">
        <f>D78+E78+F78</f>
        <v>8820</v>
      </c>
      <c r="D78" s="7"/>
      <c r="E78" s="7"/>
      <c r="F78" s="7">
        <v>8820</v>
      </c>
      <c r="G78" s="5"/>
      <c r="H78" s="83" t="s">
        <v>5</v>
      </c>
      <c r="I78" s="86" t="s">
        <v>22</v>
      </c>
    </row>
    <row r="79" spans="1:9" ht="14.25">
      <c r="A79" s="120"/>
      <c r="B79" s="4">
        <v>2018</v>
      </c>
      <c r="C79" s="7">
        <v>9145.474</v>
      </c>
      <c r="D79" s="7"/>
      <c r="E79" s="7"/>
      <c r="F79" s="7">
        <v>9145.474</v>
      </c>
      <c r="G79" s="5"/>
      <c r="H79" s="84"/>
      <c r="I79" s="87"/>
    </row>
    <row r="80" spans="1:9" ht="14.25" customHeight="1">
      <c r="A80" s="120"/>
      <c r="B80" s="4">
        <v>2019</v>
      </c>
      <c r="C80" s="7">
        <v>9170</v>
      </c>
      <c r="D80" s="7"/>
      <c r="E80" s="7"/>
      <c r="F80" s="7">
        <v>9170</v>
      </c>
      <c r="G80" s="5"/>
      <c r="H80" s="84"/>
      <c r="I80" s="87"/>
    </row>
    <row r="81" spans="1:9" ht="17.25" customHeight="1">
      <c r="A81" s="120"/>
      <c r="B81" s="4">
        <v>2020</v>
      </c>
      <c r="C81" s="7">
        <v>9170</v>
      </c>
      <c r="D81" s="7"/>
      <c r="E81" s="7"/>
      <c r="F81" s="7">
        <v>9170</v>
      </c>
      <c r="G81" s="5"/>
      <c r="H81" s="84"/>
      <c r="I81" s="87"/>
    </row>
    <row r="82" spans="1:9" ht="15.75" customHeight="1">
      <c r="A82" s="120"/>
      <c r="B82" s="4">
        <v>2021</v>
      </c>
      <c r="C82" s="7">
        <v>9170</v>
      </c>
      <c r="D82" s="7"/>
      <c r="E82" s="7"/>
      <c r="F82" s="7">
        <v>9170</v>
      </c>
      <c r="G82" s="5"/>
      <c r="H82" s="84"/>
      <c r="I82" s="87"/>
    </row>
    <row r="83" spans="1:9" ht="14.25" customHeight="1">
      <c r="A83" s="120"/>
      <c r="B83" s="4">
        <v>2022</v>
      </c>
      <c r="C83" s="7">
        <v>9170</v>
      </c>
      <c r="D83" s="7"/>
      <c r="E83" s="7"/>
      <c r="F83" s="7">
        <v>9170</v>
      </c>
      <c r="G83" s="5"/>
      <c r="H83" s="84"/>
      <c r="I83" s="87"/>
    </row>
    <row r="84" spans="1:9" ht="17.25" customHeight="1">
      <c r="A84" s="120"/>
      <c r="B84" s="4">
        <v>2023</v>
      </c>
      <c r="C84" s="7">
        <v>9170</v>
      </c>
      <c r="D84" s="7"/>
      <c r="E84" s="7"/>
      <c r="F84" s="7">
        <v>9170</v>
      </c>
      <c r="G84" s="5"/>
      <c r="H84" s="84"/>
      <c r="I84" s="87"/>
    </row>
    <row r="85" spans="1:9" ht="17.25" customHeight="1">
      <c r="A85" s="121"/>
      <c r="B85" s="4">
        <v>2024</v>
      </c>
      <c r="C85" s="7">
        <v>9170</v>
      </c>
      <c r="D85" s="7"/>
      <c r="E85" s="7"/>
      <c r="F85" s="7">
        <v>9170</v>
      </c>
      <c r="G85" s="5"/>
      <c r="H85" s="85"/>
      <c r="I85" s="88"/>
    </row>
    <row r="86" spans="1:9" ht="14.25" customHeight="1">
      <c r="A86" s="119" t="s">
        <v>36</v>
      </c>
      <c r="B86" s="4">
        <v>2017</v>
      </c>
      <c r="C86" s="7">
        <v>4880.629</v>
      </c>
      <c r="D86" s="7"/>
      <c r="E86" s="7"/>
      <c r="F86" s="7">
        <f>C86</f>
        <v>4880.629</v>
      </c>
      <c r="G86" s="5"/>
      <c r="H86" s="83" t="s">
        <v>5</v>
      </c>
      <c r="I86" s="86" t="s">
        <v>23</v>
      </c>
    </row>
    <row r="87" spans="1:9" ht="14.25">
      <c r="A87" s="120"/>
      <c r="B87" s="4">
        <v>2018</v>
      </c>
      <c r="C87" s="7">
        <v>5132</v>
      </c>
      <c r="D87" s="7"/>
      <c r="E87" s="7"/>
      <c r="F87" s="7">
        <f>C87</f>
        <v>5132</v>
      </c>
      <c r="G87" s="5"/>
      <c r="H87" s="84"/>
      <c r="I87" s="87"/>
    </row>
    <row r="88" spans="1:9" ht="14.25" customHeight="1">
      <c r="A88" s="120"/>
      <c r="B88" s="4">
        <v>2019</v>
      </c>
      <c r="C88" s="7">
        <v>5132</v>
      </c>
      <c r="D88" s="7"/>
      <c r="E88" s="7"/>
      <c r="F88" s="7">
        <v>5132</v>
      </c>
      <c r="G88" s="5"/>
      <c r="H88" s="84"/>
      <c r="I88" s="87"/>
    </row>
    <row r="89" spans="1:9" ht="18" customHeight="1">
      <c r="A89" s="120"/>
      <c r="B89" s="4">
        <v>2020</v>
      </c>
      <c r="C89" s="7">
        <v>5132</v>
      </c>
      <c r="D89" s="7"/>
      <c r="E89" s="7"/>
      <c r="F89" s="7">
        <v>5132</v>
      </c>
      <c r="G89" s="5"/>
      <c r="H89" s="84"/>
      <c r="I89" s="87"/>
    </row>
    <row r="90" spans="1:9" ht="13.5" customHeight="1">
      <c r="A90" s="120"/>
      <c r="B90" s="4">
        <v>2021</v>
      </c>
      <c r="C90" s="7">
        <v>5132</v>
      </c>
      <c r="D90" s="7"/>
      <c r="E90" s="7"/>
      <c r="F90" s="7">
        <v>5132</v>
      </c>
      <c r="G90" s="5"/>
      <c r="H90" s="84"/>
      <c r="I90" s="87"/>
    </row>
    <row r="91" spans="1:9" ht="12.75" customHeight="1">
      <c r="A91" s="120"/>
      <c r="B91" s="4">
        <v>2022</v>
      </c>
      <c r="C91" s="7">
        <v>5132</v>
      </c>
      <c r="D91" s="7"/>
      <c r="E91" s="7"/>
      <c r="F91" s="7">
        <v>5132</v>
      </c>
      <c r="G91" s="5"/>
      <c r="H91" s="84"/>
      <c r="I91" s="87"/>
    </row>
    <row r="92" spans="1:9" ht="12.75" customHeight="1">
      <c r="A92" s="120"/>
      <c r="B92" s="4">
        <v>2023</v>
      </c>
      <c r="C92" s="7">
        <v>5132</v>
      </c>
      <c r="D92" s="7"/>
      <c r="E92" s="7"/>
      <c r="F92" s="7">
        <v>5132</v>
      </c>
      <c r="G92" s="5"/>
      <c r="H92" s="84"/>
      <c r="I92" s="87"/>
    </row>
    <row r="93" spans="1:9" ht="12.75" customHeight="1">
      <c r="A93" s="121"/>
      <c r="B93" s="4">
        <v>2024</v>
      </c>
      <c r="C93" s="7">
        <v>5132</v>
      </c>
      <c r="D93" s="7"/>
      <c r="E93" s="7"/>
      <c r="F93" s="7">
        <v>5132</v>
      </c>
      <c r="G93" s="5"/>
      <c r="H93" s="85"/>
      <c r="I93" s="88"/>
    </row>
    <row r="94" spans="1:9" ht="14.25">
      <c r="A94" s="99" t="s">
        <v>37</v>
      </c>
      <c r="B94" s="4">
        <v>2017</v>
      </c>
      <c r="C94" s="7">
        <f>C78+C86</f>
        <v>13700.629</v>
      </c>
      <c r="D94" s="7"/>
      <c r="E94" s="7"/>
      <c r="F94" s="7">
        <f>C94</f>
        <v>13700.629</v>
      </c>
      <c r="G94" s="5"/>
      <c r="H94" s="5"/>
      <c r="I94" s="2"/>
    </row>
    <row r="95" spans="1:9" ht="14.25">
      <c r="A95" s="100"/>
      <c r="B95" s="4">
        <v>2018</v>
      </c>
      <c r="C95" s="7">
        <f>C79+C87</f>
        <v>14277.474</v>
      </c>
      <c r="D95" s="7"/>
      <c r="E95" s="7"/>
      <c r="F95" s="7">
        <f>C95</f>
        <v>14277.474</v>
      </c>
      <c r="G95" s="5"/>
      <c r="H95" s="5"/>
      <c r="I95" s="8"/>
    </row>
    <row r="96" spans="1:9" ht="14.25">
      <c r="A96" s="100"/>
      <c r="B96" s="4">
        <v>2019</v>
      </c>
      <c r="C96" s="7">
        <f>D96+E96+F96</f>
        <v>14302</v>
      </c>
      <c r="D96" s="7"/>
      <c r="E96" s="7"/>
      <c r="F96" s="7">
        <f>F80+F88</f>
        <v>14302</v>
      </c>
      <c r="G96" s="5"/>
      <c r="H96" s="5"/>
      <c r="I96" s="8"/>
    </row>
    <row r="97" spans="1:9" ht="14.25">
      <c r="A97" s="100"/>
      <c r="B97" s="4">
        <v>2020</v>
      </c>
      <c r="C97" s="7">
        <f>C81+C89</f>
        <v>14302</v>
      </c>
      <c r="D97" s="7"/>
      <c r="E97" s="7"/>
      <c r="F97" s="7">
        <f>C97</f>
        <v>14302</v>
      </c>
      <c r="G97" s="5"/>
      <c r="H97" s="5"/>
      <c r="I97" s="8"/>
    </row>
    <row r="98" spans="1:9" ht="14.25">
      <c r="A98" s="100"/>
      <c r="B98" s="4">
        <v>2021</v>
      </c>
      <c r="C98" s="7">
        <f>C82+C90</f>
        <v>14302</v>
      </c>
      <c r="D98" s="7"/>
      <c r="E98" s="7"/>
      <c r="F98" s="7">
        <f>C98</f>
        <v>14302</v>
      </c>
      <c r="G98" s="5"/>
      <c r="H98" s="5"/>
      <c r="I98" s="8"/>
    </row>
    <row r="99" spans="1:9" ht="14.25">
      <c r="A99" s="100"/>
      <c r="B99" s="4">
        <v>2022</v>
      </c>
      <c r="C99" s="7">
        <f>C83+C91</f>
        <v>14302</v>
      </c>
      <c r="D99" s="7"/>
      <c r="E99" s="7"/>
      <c r="F99" s="7">
        <f>C99</f>
        <v>14302</v>
      </c>
      <c r="G99" s="5"/>
      <c r="H99" s="5"/>
      <c r="I99" s="8"/>
    </row>
    <row r="100" spans="1:9" ht="14.25">
      <c r="A100" s="100"/>
      <c r="B100" s="4">
        <v>2023</v>
      </c>
      <c r="C100" s="7">
        <f>C84+C92</f>
        <v>14302</v>
      </c>
      <c r="D100" s="7"/>
      <c r="E100" s="7"/>
      <c r="F100" s="7">
        <f>C100</f>
        <v>14302</v>
      </c>
      <c r="G100" s="5"/>
      <c r="H100" s="5"/>
      <c r="I100" s="8"/>
    </row>
    <row r="101" spans="1:9" ht="14.25">
      <c r="A101" s="101"/>
      <c r="B101" s="4">
        <v>2024</v>
      </c>
      <c r="C101" s="7">
        <f>C85+C93</f>
        <v>14302</v>
      </c>
      <c r="D101" s="7"/>
      <c r="E101" s="7"/>
      <c r="F101" s="7">
        <f>C101</f>
        <v>14302</v>
      </c>
      <c r="G101" s="5"/>
      <c r="H101" s="5"/>
      <c r="I101" s="8"/>
    </row>
    <row r="102" spans="1:9" ht="14.25">
      <c r="A102" s="95" t="s">
        <v>12</v>
      </c>
      <c r="B102" s="4">
        <v>2017</v>
      </c>
      <c r="C102" s="7">
        <f>C29+C51+C72+C94</f>
        <v>14252.831740000001</v>
      </c>
      <c r="D102" s="7"/>
      <c r="E102" s="7"/>
      <c r="F102" s="7">
        <f>SUM(C102)</f>
        <v>14252.831740000001</v>
      </c>
      <c r="G102" s="5"/>
      <c r="H102" s="5"/>
      <c r="I102" s="2"/>
    </row>
    <row r="103" spans="1:9" ht="14.25">
      <c r="A103" s="96"/>
      <c r="B103" s="4">
        <v>2018</v>
      </c>
      <c r="C103" s="7">
        <f>C30+C52+C73+C95</f>
        <v>15655.36015</v>
      </c>
      <c r="D103" s="7"/>
      <c r="E103" s="7"/>
      <c r="F103" s="7">
        <f>C103</f>
        <v>15655.36015</v>
      </c>
      <c r="G103" s="5"/>
      <c r="H103" s="5"/>
      <c r="I103" s="8"/>
    </row>
    <row r="104" spans="1:9" ht="14.25">
      <c r="A104" s="96"/>
      <c r="B104" s="35">
        <v>2019</v>
      </c>
      <c r="C104" s="33">
        <f>C31+C53+C74+C96</f>
        <v>18926.43005</v>
      </c>
      <c r="D104" s="33"/>
      <c r="E104" s="33"/>
      <c r="F104" s="33">
        <f>C104</f>
        <v>18926.43005</v>
      </c>
      <c r="G104" s="5"/>
      <c r="H104" s="5"/>
      <c r="I104" s="8"/>
    </row>
    <row r="105" spans="1:9" ht="14.25">
      <c r="A105" s="96"/>
      <c r="B105" s="35">
        <v>2020</v>
      </c>
      <c r="C105" s="33">
        <f>C32+C97+C54</f>
        <v>18978.75282</v>
      </c>
      <c r="D105" s="33"/>
      <c r="E105" s="33"/>
      <c r="F105" s="33">
        <f>C105</f>
        <v>18978.75282</v>
      </c>
      <c r="G105" s="5"/>
      <c r="H105" s="5"/>
      <c r="I105" s="8"/>
    </row>
    <row r="106" spans="1:11" ht="14.25">
      <c r="A106" s="96"/>
      <c r="B106" s="35">
        <v>2021</v>
      </c>
      <c r="C106" s="33">
        <f>SUM(C33+C98+C55)</f>
        <v>28464.6848</v>
      </c>
      <c r="D106" s="33"/>
      <c r="E106" s="33"/>
      <c r="F106" s="45">
        <f>SUM(C106:E106)</f>
        <v>28464.6848</v>
      </c>
      <c r="G106" s="9"/>
      <c r="H106" s="9"/>
      <c r="I106" s="9"/>
      <c r="J106" s="42"/>
      <c r="K106" s="25"/>
    </row>
    <row r="107" spans="1:9" ht="14.25">
      <c r="A107" s="96"/>
      <c r="B107" s="35">
        <v>2022</v>
      </c>
      <c r="C107" s="33">
        <f>SUM(C99+C56+C34)</f>
        <v>14302</v>
      </c>
      <c r="D107" s="33"/>
      <c r="E107" s="33"/>
      <c r="F107" s="33">
        <f>SUM(C107)</f>
        <v>14302</v>
      </c>
      <c r="G107" s="9"/>
      <c r="H107" s="9"/>
      <c r="I107" s="9"/>
    </row>
    <row r="108" spans="1:9" ht="14.25">
      <c r="A108" s="96"/>
      <c r="B108" s="35">
        <v>2023</v>
      </c>
      <c r="C108" s="33">
        <f>SUM(C100+C57+C35)</f>
        <v>14302</v>
      </c>
      <c r="D108" s="33"/>
      <c r="E108" s="33"/>
      <c r="F108" s="33">
        <f>SUM(C108)</f>
        <v>14302</v>
      </c>
      <c r="G108" s="9"/>
      <c r="H108" s="9"/>
      <c r="I108" s="9"/>
    </row>
    <row r="109" spans="1:9" ht="14.25">
      <c r="A109" s="96"/>
      <c r="B109" s="35">
        <v>2024</v>
      </c>
      <c r="C109" s="33">
        <f>SUM(C101+C58+C36)</f>
        <v>14302</v>
      </c>
      <c r="D109" s="33"/>
      <c r="E109" s="33"/>
      <c r="F109" s="33">
        <f>SUM(C109)</f>
        <v>14302</v>
      </c>
      <c r="G109" s="9"/>
      <c r="H109" s="9"/>
      <c r="I109" s="9"/>
    </row>
    <row r="110" spans="1:9" ht="14.25">
      <c r="A110" s="97"/>
      <c r="B110" s="36" t="s">
        <v>49</v>
      </c>
      <c r="C110" s="37">
        <f>F110+E110+D110</f>
        <v>139184.05956000002</v>
      </c>
      <c r="D110" s="37"/>
      <c r="E110" s="37"/>
      <c r="F110" s="37">
        <f>SUM(F102:F109)</f>
        <v>139184.05956000002</v>
      </c>
      <c r="G110" s="23"/>
      <c r="H110" s="23"/>
      <c r="I110" s="24"/>
    </row>
    <row r="111" spans="1:9" ht="14.25">
      <c r="A111" s="78"/>
      <c r="B111" s="79"/>
      <c r="C111" s="80"/>
      <c r="D111" s="80"/>
      <c r="E111" s="80"/>
      <c r="F111" s="80"/>
      <c r="G111" s="81"/>
      <c r="H111" s="81"/>
      <c r="I111" s="82"/>
    </row>
    <row r="112" ht="14.25">
      <c r="A112" s="39" t="s">
        <v>48</v>
      </c>
    </row>
    <row r="115" ht="14.25">
      <c r="F115" s="25"/>
    </row>
    <row r="117" ht="14.25">
      <c r="F117" s="44"/>
    </row>
    <row r="118" ht="14.25">
      <c r="F118" s="44"/>
    </row>
  </sheetData>
  <sheetProtection/>
  <mergeCells count="52">
    <mergeCell ref="E1:I1"/>
    <mergeCell ref="E2:I2"/>
    <mergeCell ref="A39:A46"/>
    <mergeCell ref="A51:A58"/>
    <mergeCell ref="A78:A85"/>
    <mergeCell ref="H78:H85"/>
    <mergeCell ref="I78:I85"/>
    <mergeCell ref="A29:A36"/>
    <mergeCell ref="A75:I75"/>
    <mergeCell ref="A76:I76"/>
    <mergeCell ref="A86:A93"/>
    <mergeCell ref="H86:H93"/>
    <mergeCell ref="I86:I93"/>
    <mergeCell ref="A47:A48"/>
    <mergeCell ref="A77:I77"/>
    <mergeCell ref="A13:A20"/>
    <mergeCell ref="H13:H20"/>
    <mergeCell ref="A21:A28"/>
    <mergeCell ref="H21:H28"/>
    <mergeCell ref="I13:I28"/>
    <mergeCell ref="A61:A63"/>
    <mergeCell ref="A64:A66"/>
    <mergeCell ref="A72:A74"/>
    <mergeCell ref="A68:A69"/>
    <mergeCell ref="H61:H63"/>
    <mergeCell ref="H64:H66"/>
    <mergeCell ref="E3:I3"/>
    <mergeCell ref="E4:I4"/>
    <mergeCell ref="A12:I12"/>
    <mergeCell ref="A60:I60"/>
    <mergeCell ref="C7:C9"/>
    <mergeCell ref="A5:I5"/>
    <mergeCell ref="A11:I11"/>
    <mergeCell ref="G7:G9"/>
    <mergeCell ref="A6:I6"/>
    <mergeCell ref="D7:F7"/>
    <mergeCell ref="A7:A9"/>
    <mergeCell ref="H7:H9"/>
    <mergeCell ref="B7:B9"/>
    <mergeCell ref="I7:I9"/>
    <mergeCell ref="D8:D9"/>
    <mergeCell ref="E8:F8"/>
    <mergeCell ref="H39:H50"/>
    <mergeCell ref="I39:I50"/>
    <mergeCell ref="A10:I10"/>
    <mergeCell ref="A59:I59"/>
    <mergeCell ref="I64:I66"/>
    <mergeCell ref="A102:A110"/>
    <mergeCell ref="A37:I37"/>
    <mergeCell ref="A38:I38"/>
    <mergeCell ref="I61:I63"/>
    <mergeCell ref="A94:A101"/>
  </mergeCells>
  <printOptions/>
  <pageMargins left="0.47" right="0.23" top="0.34" bottom="0.32" header="0.31496062992125984" footer="0.31496062992125984"/>
  <pageSetup fitToHeight="0" fitToWidth="1" horizontalDpi="600" verticalDpi="600" orientation="portrait" paperSize="9" scale="62" r:id="rId1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K17" sqref="K17"/>
    </sheetView>
  </sheetViews>
  <sheetFormatPr defaultColWidth="9.140625" defaultRowHeight="15"/>
  <cols>
    <col min="2" max="2" width="28.7109375" style="0" customWidth="1"/>
    <col min="4" max="4" width="14.00390625" style="0" customWidth="1"/>
    <col min="5" max="5" width="17.00390625" style="0" customWidth="1"/>
    <col min="6" max="6" width="18.7109375" style="0" customWidth="1"/>
    <col min="7" max="7" width="22.421875" style="0" customWidth="1"/>
    <col min="8" max="8" width="21.8515625" style="0" customWidth="1"/>
  </cols>
  <sheetData>
    <row r="1" spans="4:8" ht="15">
      <c r="D1" s="104" t="s">
        <v>50</v>
      </c>
      <c r="E1" s="104"/>
      <c r="F1" s="104"/>
      <c r="G1" s="104"/>
      <c r="H1" s="104"/>
    </row>
    <row r="2" spans="4:8" ht="52.5" customHeight="1">
      <c r="D2" s="105" t="s">
        <v>53</v>
      </c>
      <c r="E2" s="105"/>
      <c r="F2" s="105"/>
      <c r="G2" s="105"/>
      <c r="H2" s="105"/>
    </row>
    <row r="4" spans="1:8" ht="17.25">
      <c r="A4" s="144" t="s">
        <v>72</v>
      </c>
      <c r="B4" s="144"/>
      <c r="C4" s="144"/>
      <c r="D4" s="144"/>
      <c r="E4" s="144"/>
      <c r="F4" s="144"/>
      <c r="G4" s="144"/>
      <c r="H4" s="144"/>
    </row>
    <row r="5" spans="1:8" ht="14.25">
      <c r="A5" s="136" t="s">
        <v>54</v>
      </c>
      <c r="B5" s="145" t="s">
        <v>55</v>
      </c>
      <c r="C5" s="143" t="s">
        <v>56</v>
      </c>
      <c r="D5" s="143" t="s">
        <v>4</v>
      </c>
      <c r="E5" s="136" t="s">
        <v>57</v>
      </c>
      <c r="F5" s="136"/>
      <c r="G5" s="143" t="s">
        <v>58</v>
      </c>
      <c r="H5" s="143" t="s">
        <v>59</v>
      </c>
    </row>
    <row r="6" spans="1:8" ht="15" customHeight="1">
      <c r="A6" s="136"/>
      <c r="B6" s="145"/>
      <c r="C6" s="143"/>
      <c r="D6" s="143"/>
      <c r="E6" s="143" t="s">
        <v>7</v>
      </c>
      <c r="F6" s="137" t="s">
        <v>60</v>
      </c>
      <c r="G6" s="143"/>
      <c r="H6" s="143"/>
    </row>
    <row r="7" spans="1:8" ht="15" customHeight="1">
      <c r="A7" s="136"/>
      <c r="B7" s="145"/>
      <c r="C7" s="143"/>
      <c r="D7" s="143"/>
      <c r="E7" s="143"/>
      <c r="F7" s="138"/>
      <c r="G7" s="143"/>
      <c r="H7" s="143"/>
    </row>
    <row r="8" spans="1:8" ht="14.25">
      <c r="A8" s="136"/>
      <c r="B8" s="145"/>
      <c r="C8" s="143"/>
      <c r="D8" s="143"/>
      <c r="E8" s="143"/>
      <c r="F8" s="138"/>
      <c r="G8" s="143"/>
      <c r="H8" s="143"/>
    </row>
    <row r="9" spans="1:8" ht="51" customHeight="1">
      <c r="A9" s="136"/>
      <c r="B9" s="145"/>
      <c r="C9" s="143"/>
      <c r="D9" s="143"/>
      <c r="E9" s="143"/>
      <c r="F9" s="139"/>
      <c r="G9" s="143"/>
      <c r="H9" s="143"/>
    </row>
    <row r="10" spans="1:8" ht="14.25">
      <c r="A10" s="46">
        <v>1</v>
      </c>
      <c r="B10" s="47">
        <v>2</v>
      </c>
      <c r="C10" s="46">
        <v>3</v>
      </c>
      <c r="D10" s="46">
        <v>4</v>
      </c>
      <c r="E10" s="46">
        <v>5</v>
      </c>
      <c r="F10" s="46">
        <v>7</v>
      </c>
      <c r="G10" s="46">
        <v>8</v>
      </c>
      <c r="H10" s="46">
        <v>9</v>
      </c>
    </row>
    <row r="11" spans="1:8" ht="60">
      <c r="A11" s="140"/>
      <c r="B11" s="50" t="s">
        <v>71</v>
      </c>
      <c r="C11" s="53" t="s">
        <v>73</v>
      </c>
      <c r="D11" s="54"/>
      <c r="E11" s="55"/>
      <c r="F11" s="54"/>
      <c r="G11" s="55"/>
      <c r="H11" s="77" t="s">
        <v>75</v>
      </c>
    </row>
    <row r="12" spans="1:8" ht="14.25">
      <c r="A12" s="141"/>
      <c r="B12" s="56" t="s">
        <v>61</v>
      </c>
      <c r="C12" s="57" t="s">
        <v>74</v>
      </c>
      <c r="D12" s="68">
        <f>D14+D15+D16+D17+D18+D19+D20+D13</f>
        <v>139184.05956</v>
      </c>
      <c r="E12" s="58"/>
      <c r="F12" s="68">
        <f>F14+F15+F16+F17+F18+F19+F20+F13</f>
        <v>139184.05956</v>
      </c>
      <c r="G12" s="58"/>
      <c r="H12" s="51"/>
    </row>
    <row r="13" spans="1:8" ht="14.25">
      <c r="A13" s="141"/>
      <c r="B13" s="56"/>
      <c r="C13" s="57"/>
      <c r="D13" s="69">
        <f>E13+F13</f>
        <v>14252.83174</v>
      </c>
      <c r="E13" s="59"/>
      <c r="F13" s="69">
        <v>14252.83174</v>
      </c>
      <c r="G13" s="58"/>
      <c r="H13" s="51"/>
    </row>
    <row r="14" spans="1:8" ht="14.25">
      <c r="A14" s="141"/>
      <c r="B14" s="142" t="s">
        <v>62</v>
      </c>
      <c r="C14" s="60" t="s">
        <v>63</v>
      </c>
      <c r="D14" s="69">
        <f aca="true" t="shared" si="0" ref="D14:D20">E14+F14</f>
        <v>15655.36015</v>
      </c>
      <c r="E14" s="59"/>
      <c r="F14" s="69">
        <v>15655.36015</v>
      </c>
      <c r="G14" s="61"/>
      <c r="H14" s="51"/>
    </row>
    <row r="15" spans="1:8" ht="14.25">
      <c r="A15" s="141"/>
      <c r="B15" s="142"/>
      <c r="C15" s="60" t="s">
        <v>64</v>
      </c>
      <c r="D15" s="69">
        <f t="shared" si="0"/>
        <v>18926.43005</v>
      </c>
      <c r="E15" s="62"/>
      <c r="F15" s="70">
        <v>18926.43005</v>
      </c>
      <c r="G15" s="63"/>
      <c r="H15" s="51"/>
    </row>
    <row r="16" spans="1:8" ht="14.25">
      <c r="A16" s="141"/>
      <c r="B16" s="142"/>
      <c r="C16" s="64" t="s">
        <v>65</v>
      </c>
      <c r="D16" s="69">
        <f t="shared" si="0"/>
        <v>18978.75282</v>
      </c>
      <c r="E16" s="62"/>
      <c r="F16" s="70">
        <v>18978.75282</v>
      </c>
      <c r="G16" s="65"/>
      <c r="H16" s="51"/>
    </row>
    <row r="17" spans="1:8" ht="14.25">
      <c r="A17" s="141"/>
      <c r="B17" s="142"/>
      <c r="C17" s="73" t="s">
        <v>66</v>
      </c>
      <c r="D17" s="74">
        <f t="shared" si="0"/>
        <v>28464.6848</v>
      </c>
      <c r="E17" s="75"/>
      <c r="F17" s="76">
        <v>28464.6848</v>
      </c>
      <c r="G17" s="75"/>
      <c r="H17" s="52"/>
    </row>
    <row r="18" spans="1:8" ht="14.25">
      <c r="A18" s="141"/>
      <c r="B18" s="142"/>
      <c r="C18" s="64" t="s">
        <v>67</v>
      </c>
      <c r="D18" s="69">
        <f t="shared" si="0"/>
        <v>14302</v>
      </c>
      <c r="E18" s="65"/>
      <c r="F18" s="71">
        <v>14302</v>
      </c>
      <c r="G18" s="65"/>
      <c r="H18" s="52"/>
    </row>
    <row r="19" spans="1:8" ht="14.25">
      <c r="A19" s="141"/>
      <c r="B19" s="142"/>
      <c r="C19" s="64" t="s">
        <v>68</v>
      </c>
      <c r="D19" s="69">
        <f t="shared" si="0"/>
        <v>14302</v>
      </c>
      <c r="E19" s="66"/>
      <c r="F19" s="71">
        <v>14302</v>
      </c>
      <c r="G19" s="66"/>
      <c r="H19" s="52"/>
    </row>
    <row r="20" spans="1:8" ht="14.25">
      <c r="A20" s="141"/>
      <c r="B20" s="142"/>
      <c r="C20" s="64" t="s">
        <v>69</v>
      </c>
      <c r="D20" s="69">
        <f t="shared" si="0"/>
        <v>14302</v>
      </c>
      <c r="E20" s="67"/>
      <c r="F20" s="72">
        <v>14302</v>
      </c>
      <c r="G20" s="67"/>
      <c r="H20" s="52"/>
    </row>
    <row r="21" spans="1:3" ht="14.25">
      <c r="A21" s="48"/>
      <c r="B21" s="49"/>
      <c r="C21" s="48"/>
    </row>
    <row r="22" spans="1:3" ht="14.25">
      <c r="A22" s="48" t="s">
        <v>70</v>
      </c>
      <c r="B22" s="49"/>
      <c r="C22" s="48"/>
    </row>
  </sheetData>
  <sheetProtection/>
  <mergeCells count="14">
    <mergeCell ref="A5:A9"/>
    <mergeCell ref="B5:B9"/>
    <mergeCell ref="C5:C9"/>
    <mergeCell ref="D5:D9"/>
    <mergeCell ref="E5:F5"/>
    <mergeCell ref="F6:F9"/>
    <mergeCell ref="A11:A20"/>
    <mergeCell ref="B14:B20"/>
    <mergeCell ref="D1:H1"/>
    <mergeCell ref="D2:H2"/>
    <mergeCell ref="G5:G9"/>
    <mergeCell ref="H5:H9"/>
    <mergeCell ref="E6:E9"/>
    <mergeCell ref="A4:H4"/>
  </mergeCells>
  <printOptions/>
  <pageMargins left="0.7" right="0.7" top="0.75" bottom="0.75" header="0.3" footer="0.3"/>
  <pageSetup fitToHeight="0" fitToWidth="1" horizontalDpi="180" verticalDpi="18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2021-12-28T05:47:49Z</dcterms:modified>
  <cp:category/>
  <cp:version/>
  <cp:contentType/>
  <cp:contentStatus/>
</cp:coreProperties>
</file>