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2019г." sheetId="1" r:id="rId1"/>
  </sheets>
  <definedNames>
    <definedName name="_xlnm.Print_Titles" localSheetId="0">'Прил.на 2019г.'!$8:$8</definedName>
    <definedName name="_xlnm.Print_Area" localSheetId="0">'Прил.на 2019г.'!$A$1:$L$100</definedName>
  </definedNames>
  <calcPr fullCalcOnLoad="1"/>
</workbook>
</file>

<file path=xl/sharedStrings.xml><?xml version="1.0" encoding="utf-8"?>
<sst xmlns="http://schemas.openxmlformats.org/spreadsheetml/2006/main" count="115" uniqueCount="60">
  <si>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</si>
  <si>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</si>
  <si>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</si>
  <si>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</si>
  <si>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</si>
  <si>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</si>
  <si>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</si>
  <si>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Субвенции</t>
  </si>
  <si>
    <t>В том числе: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</si>
  <si>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</si>
  <si>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</si>
  <si>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</si>
  <si>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</si>
  <si>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</si>
  <si>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</si>
  <si>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</si>
  <si>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</si>
  <si>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</si>
  <si>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1. Организация питания учащихся</t>
  </si>
  <si>
    <t>Задача:   Обеспечение высокого качества и безопасности питания детей в дошкольных учреждениях.</t>
  </si>
  <si>
    <t>Итого по подпрограмме :</t>
  </si>
  <si>
    <t>Оснащение пищеблоков современных технологическим оборудование в соответствии с СанПин в 2017 г.- 95%, 2018 г.- 96%, 2019 г.-97%</t>
  </si>
  <si>
    <t>Проведение новодних утренников и приобретение новогодних подарков в 2017 г.-100%, 2018-100%, 2019-100%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</si>
  <si>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</si>
  <si>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Итого по разделу 1:</t>
  </si>
  <si>
    <t>сш1-65,0; сш2- 52,0</t>
  </si>
  <si>
    <t>Итого по разделу 2:</t>
  </si>
  <si>
    <t>СОШ № 2</t>
  </si>
  <si>
    <t>СОШ № 1</t>
  </si>
  <si>
    <t>сош1- 432,0; сош2- 469,0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</si>
  <si>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г.- 100%, 2020 г. - 100%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</si>
  <si>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</si>
  <si>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</si>
  <si>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</si>
  <si>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t xml:space="preserve">                                      4.  Мероприятия муниципальной подпрограммы                                                                                                                         «Совершенствование организации питания обучающихся муниципальных  общеобразовательных  учреждений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</si>
  <si>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Субсидии 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</si>
  <si>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</si>
  <si>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</si>
  <si>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</si>
  <si>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</si>
  <si>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1.1.1.</t>
  </si>
  <si>
    <t>1.1.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</si>
  <si>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</si>
  <si>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 xml:space="preserve"> Компенсация на удорожание стоимости питания учащихся 1-4 классов</t>
  </si>
  <si>
    <t>1.2.</t>
  </si>
  <si>
    <t xml:space="preserve"> Софинансирование обеспечения мероприятий по организации питания обучающихся 1-4 классов в муниципальных организациях</t>
  </si>
  <si>
    <t>1.3.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</si>
  <si>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</si>
  <si>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 xml:space="preserve">   Частичные расходы на выплату заработной платы работникам столовых общеобразовательных учреждений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</si>
  <si>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</si>
  <si>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1.1.2.</t>
  </si>
  <si>
    <t>1.1.3.</t>
  </si>
  <si>
    <t>2.1.</t>
  </si>
  <si>
    <t xml:space="preserve"> Реализация мероприятий по предоставлению качественного питания для детей дошкольного возраста</t>
  </si>
  <si>
    <t>2.2.</t>
  </si>
  <si>
    <t>2.3.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</si>
  <si>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</si>
  <si>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</si>
  <si>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 xml:space="preserve">Приложение № 3  к программе </t>
  </si>
  <si>
    <t>2017-2021 г.г.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</si>
</sst>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0000"/>
    <numFmt numFmtId="179" formatCode="0.000"/>
    <numFmt numFmtId="180" formatCode="0.000000"/>
    <numFmt numFmtId="181" formatCode="0.00000"/>
    <numFmt numFmtId="182" formatCode="0.0000"/>
    <numFmt numFmtId="183" formatCode="#,##0.000000"/>
    <numFmt numFmtId="184" formatCode="#,##0.0000"/>
    <numFmt numFmtId="185" formatCode="#,##0.0"/>
  </numFmts>
  <fonts count="5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76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76" fontId="7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76" fontId="7" fillId="33" borderId="15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76" fontId="6" fillId="0" borderId="12" xfId="0" applyNumberFormat="1" applyFont="1" applyBorder="1" applyAlignment="1">
      <alignment horizontal="center" vertical="top" wrapText="1"/>
    </xf>
    <xf numFmtId="176" fontId="7" fillId="33" borderId="12" xfId="0" applyNumberFormat="1" applyFont="1" applyFill="1" applyBorder="1" applyAlignment="1">
      <alignment horizontal="center" vertical="top" wrapText="1"/>
    </xf>
    <xf numFmtId="176" fontId="7" fillId="0" borderId="17" xfId="0" applyNumberFormat="1" applyFont="1" applyBorder="1" applyAlignment="1">
      <alignment horizontal="center" vertical="top" wrapText="1"/>
    </xf>
    <xf numFmtId="176" fontId="6" fillId="33" borderId="12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176" fontId="7" fillId="0" borderId="16" xfId="0" applyNumberFormat="1" applyFont="1" applyBorder="1" applyAlignment="1">
      <alignment horizontal="center" vertical="top" wrapText="1"/>
    </xf>
    <xf numFmtId="176" fontId="6" fillId="33" borderId="17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76" fontId="6" fillId="0" borderId="11" xfId="0" applyNumberFormat="1" applyFont="1" applyBorder="1" applyAlignment="1">
      <alignment horizontal="center" vertical="top" wrapText="1"/>
    </xf>
    <xf numFmtId="182" fontId="9" fillId="0" borderId="0" xfId="0" applyNumberFormat="1" applyFont="1" applyAlignment="1">
      <alignment/>
    </xf>
    <xf numFmtId="179" fontId="9" fillId="0" borderId="0" xfId="0" applyNumberFormat="1" applyFont="1" applyAlignment="1">
      <alignment horizontal="center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6" fontId="6" fillId="0" borderId="18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76" fontId="8" fillId="0" borderId="0" xfId="0" applyNumberFormat="1" applyFont="1" applyAlignment="1">
      <alignment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6" fontId="7" fillId="0" borderId="13" xfId="0" applyNumberFormat="1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vertical="top" wrapText="1"/>
    </xf>
    <xf numFmtId="184" fontId="7" fillId="0" borderId="13" xfId="0" applyNumberFormat="1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181" fontId="6" fillId="34" borderId="10" xfId="0" applyNumberFormat="1" applyFont="1" applyFill="1" applyBorder="1" applyAlignment="1">
      <alignment horizontal="center" vertical="top" wrapText="1"/>
    </xf>
    <xf numFmtId="184" fontId="8" fillId="0" borderId="0" xfId="0" applyNumberFormat="1" applyFont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84" fontId="6" fillId="0" borderId="12" xfId="0" applyNumberFormat="1" applyFont="1" applyFill="1" applyBorder="1" applyAlignment="1">
      <alignment horizontal="center" vertical="top" wrapText="1"/>
    </xf>
    <xf numFmtId="176" fontId="6" fillId="0" borderId="12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7" fillId="0" borderId="20" xfId="0" applyNumberFormat="1" applyFont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176" fontId="7" fillId="33" borderId="11" xfId="0" applyNumberFormat="1" applyFont="1" applyFill="1" applyBorder="1" applyAlignment="1">
      <alignment horizontal="center" vertical="top" wrapText="1"/>
    </xf>
    <xf numFmtId="3" fontId="7" fillId="0" borderId="21" xfId="0" applyNumberFormat="1" applyFont="1" applyBorder="1" applyAlignment="1">
      <alignment horizontal="center" vertical="top" wrapText="1"/>
    </xf>
    <xf numFmtId="3" fontId="7" fillId="0" borderId="22" xfId="0" applyNumberFormat="1" applyFont="1" applyBorder="1" applyAlignment="1">
      <alignment horizontal="center" vertical="top" wrapText="1"/>
    </xf>
    <xf numFmtId="176" fontId="7" fillId="0" borderId="19" xfId="0" applyNumberFormat="1" applyFont="1" applyBorder="1" applyAlignment="1">
      <alignment horizontal="center" vertical="top" wrapText="1"/>
    </xf>
    <xf numFmtId="184" fontId="7" fillId="0" borderId="1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76" fontId="6" fillId="0" borderId="23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3" fontId="7" fillId="0" borderId="24" xfId="0" applyNumberFormat="1" applyFont="1" applyBorder="1" applyAlignment="1">
      <alignment horizontal="center" vertical="top" wrapText="1"/>
    </xf>
    <xf numFmtId="176" fontId="6" fillId="0" borderId="25" xfId="0" applyNumberFormat="1" applyFont="1" applyBorder="1" applyAlignment="1">
      <alignment horizontal="center" vertical="top" wrapText="1"/>
    </xf>
    <xf numFmtId="184" fontId="7" fillId="0" borderId="14" xfId="0" applyNumberFormat="1" applyFont="1" applyBorder="1" applyAlignment="1">
      <alignment horizontal="center" vertical="top" wrapText="1"/>
    </xf>
    <xf numFmtId="176" fontId="6" fillId="0" borderId="20" xfId="0" applyNumberFormat="1" applyFont="1" applyFill="1" applyBorder="1" applyAlignment="1">
      <alignment horizontal="center" vertical="top" wrapText="1"/>
    </xf>
    <xf numFmtId="176" fontId="51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76" fontId="52" fillId="0" borderId="12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176" fontId="6" fillId="0" borderId="15" xfId="0" applyNumberFormat="1" applyFont="1" applyBorder="1" applyAlignment="1">
      <alignment horizontal="center" vertical="top" wrapText="1"/>
    </xf>
    <xf numFmtId="176" fontId="6" fillId="0" borderId="28" xfId="0" applyNumberFormat="1" applyFont="1" applyBorder="1" applyAlignment="1">
      <alignment horizontal="center" vertical="top" wrapText="1"/>
    </xf>
    <xf numFmtId="176" fontId="6" fillId="0" borderId="29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horizontal="left" vertical="top" wrapText="1"/>
    </xf>
    <xf numFmtId="176" fontId="7" fillId="0" borderId="10" xfId="0" applyNumberFormat="1" applyFont="1" applyFill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182" fontId="7" fillId="0" borderId="20" xfId="0" applyNumberFormat="1" applyFont="1" applyBorder="1" applyAlignment="1">
      <alignment horizontal="center" vertical="top" wrapText="1"/>
    </xf>
    <xf numFmtId="182" fontId="7" fillId="0" borderId="12" xfId="0" applyNumberFormat="1" applyFont="1" applyBorder="1" applyAlignment="1">
      <alignment horizontal="center" vertical="top" wrapText="1"/>
    </xf>
    <xf numFmtId="182" fontId="7" fillId="0" borderId="17" xfId="0" applyNumberFormat="1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/>
    </xf>
    <xf numFmtId="184" fontId="14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182" fontId="7" fillId="0" borderId="37" xfId="0" applyNumberFormat="1" applyFont="1" applyBorder="1" applyAlignment="1">
      <alignment horizontal="center" wrapText="1"/>
    </xf>
    <xf numFmtId="182" fontId="7" fillId="0" borderId="38" xfId="0" applyNumberFormat="1" applyFont="1" applyBorder="1" applyAlignment="1">
      <alignment horizontal="center" wrapText="1"/>
    </xf>
    <xf numFmtId="176" fontId="6" fillId="34" borderId="10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6" fillId="0" borderId="39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176" fontId="6" fillId="0" borderId="11" xfId="0" applyNumberFormat="1" applyFont="1" applyFill="1" applyBorder="1" applyAlignment="1">
      <alignment horizontal="center" vertical="top" wrapText="1"/>
    </xf>
    <xf numFmtId="176" fontId="6" fillId="33" borderId="11" xfId="0" applyNumberFormat="1" applyFont="1" applyFill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176" fontId="7" fillId="33" borderId="16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Border="1" applyAlignment="1">
      <alignment horizontal="center" vertical="top" wrapText="1"/>
    </xf>
    <xf numFmtId="176" fontId="6" fillId="0" borderId="0" xfId="0" applyNumberFormat="1" applyFont="1" applyBorder="1" applyAlignment="1">
      <alignment horizontal="center" vertical="top" wrapText="1"/>
    </xf>
    <xf numFmtId="182" fontId="7" fillId="0" borderId="42" xfId="0" applyNumberFormat="1" applyFont="1" applyBorder="1" applyAlignment="1">
      <alignment horizontal="center" wrapText="1"/>
    </xf>
    <xf numFmtId="182" fontId="7" fillId="0" borderId="43" xfId="0" applyNumberFormat="1" applyFont="1" applyBorder="1" applyAlignment="1">
      <alignment horizontal="center" wrapText="1"/>
    </xf>
    <xf numFmtId="184" fontId="14" fillId="0" borderId="44" xfId="0" applyNumberFormat="1" applyFont="1" applyBorder="1" applyAlignment="1">
      <alignment horizontal="center"/>
    </xf>
    <xf numFmtId="182" fontId="7" fillId="0" borderId="12" xfId="0" applyNumberFormat="1" applyFont="1" applyBorder="1" applyAlignment="1">
      <alignment horizontal="center" wrapText="1"/>
    </xf>
    <xf numFmtId="176" fontId="6" fillId="34" borderId="10" xfId="0" applyNumberFormat="1" applyFont="1" applyFill="1" applyBorder="1" applyAlignment="1">
      <alignment horizontal="center" vertical="top" wrapText="1"/>
    </xf>
    <xf numFmtId="184" fontId="7" fillId="0" borderId="12" xfId="0" applyNumberFormat="1" applyFont="1" applyBorder="1" applyAlignment="1">
      <alignment horizontal="center" vertical="top" wrapText="1"/>
    </xf>
    <xf numFmtId="182" fontId="7" fillId="0" borderId="45" xfId="0" applyNumberFormat="1" applyFont="1" applyBorder="1" applyAlignment="1">
      <alignment horizontal="center" wrapText="1"/>
    </xf>
    <xf numFmtId="182" fontId="7" fillId="0" borderId="32" xfId="0" applyNumberFormat="1" applyFont="1" applyBorder="1" applyAlignment="1">
      <alignment horizontal="center" wrapText="1"/>
    </xf>
    <xf numFmtId="184" fontId="14" fillId="0" borderId="46" xfId="0" applyNumberFormat="1" applyFont="1" applyBorder="1" applyAlignment="1">
      <alignment horizontal="center"/>
    </xf>
    <xf numFmtId="184" fontId="14" fillId="0" borderId="12" xfId="0" applyNumberFormat="1" applyFont="1" applyBorder="1" applyAlignment="1">
      <alignment horizontal="center"/>
    </xf>
    <xf numFmtId="184" fontId="14" fillId="0" borderId="47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Border="1" applyAlignment="1">
      <alignment horizontal="center" vertical="top" wrapText="1"/>
    </xf>
    <xf numFmtId="179" fontId="7" fillId="33" borderId="15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Border="1" applyAlignment="1">
      <alignment vertical="top" wrapText="1"/>
    </xf>
    <xf numFmtId="179" fontId="6" fillId="0" borderId="12" xfId="0" applyNumberFormat="1" applyFont="1" applyFill="1" applyBorder="1" applyAlignment="1">
      <alignment horizontal="center" vertical="top" wrapText="1"/>
    </xf>
    <xf numFmtId="182" fontId="9" fillId="0" borderId="43" xfId="0" applyNumberFormat="1" applyFont="1" applyBorder="1" applyAlignment="1">
      <alignment horizontal="center" wrapText="1"/>
    </xf>
    <xf numFmtId="182" fontId="9" fillId="0" borderId="32" xfId="0" applyNumberFormat="1" applyFont="1" applyBorder="1" applyAlignment="1">
      <alignment horizontal="center" wrapText="1"/>
    </xf>
    <xf numFmtId="178" fontId="6" fillId="0" borderId="16" xfId="0" applyNumberFormat="1" applyFont="1" applyBorder="1" applyAlignment="1">
      <alignment horizontal="center" vertical="top" wrapText="1"/>
    </xf>
    <xf numFmtId="176" fontId="6" fillId="0" borderId="3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84" fontId="6" fillId="0" borderId="20" xfId="0" applyNumberFormat="1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184" fontId="6" fillId="0" borderId="15" xfId="0" applyNumberFormat="1" applyFont="1" applyBorder="1" applyAlignment="1">
      <alignment horizontal="center" vertical="top" wrapText="1"/>
    </xf>
    <xf numFmtId="184" fontId="6" fillId="0" borderId="19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18" xfId="0" applyNumberFormat="1" applyFont="1" applyBorder="1" applyAlignment="1">
      <alignment horizontal="center" vertical="top" wrapText="1"/>
    </xf>
    <xf numFmtId="184" fontId="7" fillId="0" borderId="10" xfId="0" applyNumberFormat="1" applyFont="1" applyBorder="1" applyAlignment="1">
      <alignment horizontal="center" vertical="top" wrapText="1"/>
    </xf>
    <xf numFmtId="184" fontId="7" fillId="0" borderId="20" xfId="0" applyNumberFormat="1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51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176" fontId="7" fillId="34" borderId="10" xfId="0" applyNumberFormat="1" applyFont="1" applyFill="1" applyBorder="1" applyAlignment="1">
      <alignment horizontal="center" vertical="top" wrapText="1"/>
    </xf>
    <xf numFmtId="176" fontId="7" fillId="33" borderId="17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5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78" fontId="7" fillId="0" borderId="20" xfId="0" applyNumberFormat="1" applyFont="1" applyBorder="1" applyAlignment="1">
      <alignment horizontal="center" vertical="top" wrapText="1"/>
    </xf>
    <xf numFmtId="178" fontId="7" fillId="0" borderId="17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20" xfId="0" applyNumberFormat="1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5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49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176" fontId="7" fillId="0" borderId="10" xfId="0" applyNumberFormat="1" applyFont="1" applyBorder="1" applyAlignment="1">
      <alignment horizontal="center" vertical="top" wrapText="1"/>
    </xf>
    <xf numFmtId="176" fontId="7" fillId="0" borderId="17" xfId="0" applyNumberFormat="1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top" wrapText="1"/>
    </xf>
    <xf numFmtId="184" fontId="7" fillId="0" borderId="17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="90" zoomScaleNormal="90" zoomScaleSheetLayoutView="90" zoomScalePageLayoutView="0" workbookViewId="0" topLeftCell="A1">
      <selection activeCell="E98" sqref="E98"/>
    </sheetView>
  </sheetViews>
  <sheetFormatPr defaultColWidth="9.00390625" defaultRowHeight="12.75"/>
  <cols>
    <col min="1" max="1" width="9.125" style="100" customWidth="1"/>
    <col min="2" max="2" width="52.875" style="0" customWidth="1"/>
    <col min="3" max="3" width="15.75390625" style="0" customWidth="1"/>
    <col min="4" max="4" width="17.75390625" style="0" customWidth="1"/>
    <col min="5" max="6" width="16.375" style="0" customWidth="1"/>
    <col min="7" max="7" width="19.375" style="0" customWidth="1"/>
    <col min="8" max="8" width="19.25390625" style="0" customWidth="1"/>
    <col min="9" max="10" width="17.00390625" style="0" customWidth="1"/>
    <col min="11" max="11" width="32.125" style="0" customWidth="1"/>
    <col min="12" max="12" width="31.00390625" style="0" customWidth="1"/>
  </cols>
  <sheetData>
    <row r="1" spans="4:14" ht="22.5" customHeight="1">
      <c r="D1" s="198" t="s">
        <v>58</v>
      </c>
      <c r="E1" s="198"/>
      <c r="F1" s="198"/>
      <c r="G1" s="198"/>
      <c r="H1" s="198"/>
      <c r="I1" s="198"/>
      <c r="J1" s="198"/>
      <c r="K1" s="198"/>
      <c r="L1" s="198"/>
      <c r="M1" s="1"/>
      <c r="N1" s="2"/>
    </row>
    <row r="2" spans="2:12" ht="60.75" customHeight="1" thickBot="1">
      <c r="B2" s="199" t="s">
        <v>34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7.25" customHeight="1" thickBot="1">
      <c r="A3" s="155"/>
      <c r="B3" s="154" t="s">
        <v>2</v>
      </c>
      <c r="C3" s="154" t="s">
        <v>3</v>
      </c>
      <c r="D3" s="154" t="s">
        <v>4</v>
      </c>
      <c r="E3" s="200" t="s">
        <v>8</v>
      </c>
      <c r="F3" s="201"/>
      <c r="G3" s="201"/>
      <c r="H3" s="201"/>
      <c r="I3" s="202"/>
      <c r="J3" s="154" t="s">
        <v>10</v>
      </c>
      <c r="K3" s="154" t="s">
        <v>11</v>
      </c>
      <c r="L3" s="154" t="s">
        <v>5</v>
      </c>
    </row>
    <row r="4" spans="1:12" ht="18.75" customHeight="1" thickBot="1">
      <c r="A4" s="156"/>
      <c r="B4" s="166"/>
      <c r="C4" s="166"/>
      <c r="D4" s="166"/>
      <c r="E4" s="152" t="s">
        <v>7</v>
      </c>
      <c r="F4" s="146" t="s">
        <v>13</v>
      </c>
      <c r="G4" s="146"/>
      <c r="H4" s="146"/>
      <c r="I4" s="147" t="s">
        <v>9</v>
      </c>
      <c r="J4" s="166"/>
      <c r="K4" s="166"/>
      <c r="L4" s="166"/>
    </row>
    <row r="5" spans="1:12" ht="23.25" customHeight="1" thickBot="1">
      <c r="A5" s="156"/>
      <c r="B5" s="166"/>
      <c r="C5" s="166"/>
      <c r="D5" s="166"/>
      <c r="E5" s="152"/>
      <c r="F5" s="149" t="s">
        <v>35</v>
      </c>
      <c r="G5" s="150"/>
      <c r="H5" s="151"/>
      <c r="I5" s="147"/>
      <c r="J5" s="166"/>
      <c r="K5" s="166"/>
      <c r="L5" s="166"/>
    </row>
    <row r="6" spans="1:12" ht="20.25" customHeight="1" thickBot="1">
      <c r="A6" s="156"/>
      <c r="B6" s="166"/>
      <c r="C6" s="166"/>
      <c r="D6" s="166"/>
      <c r="E6" s="166"/>
      <c r="F6" s="152" t="s">
        <v>36</v>
      </c>
      <c r="G6" s="149" t="s">
        <v>37</v>
      </c>
      <c r="H6" s="151"/>
      <c r="I6" s="147"/>
      <c r="J6" s="166"/>
      <c r="K6" s="166"/>
      <c r="L6" s="166"/>
    </row>
    <row r="7" spans="1:12" ht="31.5" customHeight="1" thickBot="1">
      <c r="A7" s="157"/>
      <c r="B7" s="153"/>
      <c r="C7" s="166"/>
      <c r="D7" s="166"/>
      <c r="E7" s="153"/>
      <c r="F7" s="153"/>
      <c r="G7" s="110" t="s">
        <v>38</v>
      </c>
      <c r="H7" s="110" t="s">
        <v>39</v>
      </c>
      <c r="I7" s="148"/>
      <c r="J7" s="153"/>
      <c r="K7" s="153"/>
      <c r="L7" s="153"/>
    </row>
    <row r="8" spans="1:12" ht="19.5" customHeight="1" thickBot="1">
      <c r="A8" s="102">
        <v>1</v>
      </c>
      <c r="B8" s="10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10">
        <v>8</v>
      </c>
      <c r="I8" s="9">
        <v>9</v>
      </c>
      <c r="J8" s="9">
        <v>10</v>
      </c>
      <c r="K8" s="9">
        <v>11</v>
      </c>
      <c r="L8" s="10">
        <v>12</v>
      </c>
    </row>
    <row r="9" spans="1:12" ht="18" customHeight="1" thickBot="1">
      <c r="A9" s="102"/>
      <c r="B9" s="203" t="s">
        <v>18</v>
      </c>
      <c r="C9" s="204"/>
      <c r="D9" s="204"/>
      <c r="E9" s="204"/>
      <c r="F9" s="204"/>
      <c r="G9" s="204"/>
      <c r="H9" s="204"/>
      <c r="I9" s="204"/>
      <c r="J9" s="204"/>
      <c r="K9" s="204"/>
      <c r="L9" s="205"/>
    </row>
    <row r="10" spans="1:12" ht="20.25" customHeight="1">
      <c r="A10" s="155"/>
      <c r="B10" s="206" t="s">
        <v>33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8"/>
    </row>
    <row r="11" spans="1:12" ht="0.75" customHeight="1" thickBot="1">
      <c r="A11" s="157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1"/>
    </row>
    <row r="12" spans="1:12" ht="18.75" customHeight="1">
      <c r="A12" s="155"/>
      <c r="B12" s="212" t="s">
        <v>12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4"/>
    </row>
    <row r="13" spans="1:12" ht="20.25" customHeight="1" thickBot="1">
      <c r="A13" s="157"/>
      <c r="B13" s="215" t="s">
        <v>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7"/>
    </row>
    <row r="14" spans="1:12" ht="26.25" customHeight="1" thickBot="1">
      <c r="A14" s="102"/>
      <c r="B14" s="11" t="s">
        <v>1</v>
      </c>
      <c r="C14" s="7"/>
      <c r="D14" s="10"/>
      <c r="E14" s="10"/>
      <c r="F14" s="10"/>
      <c r="G14" s="10"/>
      <c r="H14" s="10"/>
      <c r="I14" s="10"/>
      <c r="J14" s="8"/>
      <c r="K14" s="10"/>
      <c r="L14" s="12"/>
    </row>
    <row r="15" spans="1:12" ht="18" customHeight="1" thickBot="1">
      <c r="A15" s="155" t="s">
        <v>41</v>
      </c>
      <c r="B15" s="158" t="s">
        <v>42</v>
      </c>
      <c r="C15" s="13">
        <v>2017</v>
      </c>
      <c r="D15" s="14">
        <f aca="true" t="shared" si="0" ref="D15:D20">E15+F15+I15+J15</f>
        <v>4116.005999999999</v>
      </c>
      <c r="E15" s="14"/>
      <c r="F15" s="14">
        <f>G15+H15</f>
        <v>2078</v>
      </c>
      <c r="G15" s="84">
        <f>G20+G26+G31</f>
        <v>0</v>
      </c>
      <c r="H15" s="84">
        <f>H20+H26+H31</f>
        <v>2078</v>
      </c>
      <c r="I15" s="84">
        <f>I20+I26+I31</f>
        <v>2038.0059999999999</v>
      </c>
      <c r="J15" s="111"/>
      <c r="K15" s="15" t="s">
        <v>6</v>
      </c>
      <c r="L15" s="158" t="s">
        <v>30</v>
      </c>
    </row>
    <row r="16" spans="1:12" ht="20.25" customHeight="1" thickBot="1">
      <c r="A16" s="156"/>
      <c r="B16" s="159"/>
      <c r="C16" s="16">
        <v>2018</v>
      </c>
      <c r="D16" s="14">
        <f t="shared" si="0"/>
        <v>4453.116</v>
      </c>
      <c r="E16" s="14"/>
      <c r="F16" s="14">
        <f aca="true" t="shared" si="1" ref="F16:F51">G16+H16</f>
        <v>2215</v>
      </c>
      <c r="G16" s="84">
        <f>G21+G22</f>
        <v>0</v>
      </c>
      <c r="H16" s="84">
        <f>H21+H22+H27+H32</f>
        <v>2215</v>
      </c>
      <c r="I16" s="84">
        <f>I21+I22+I27+I32</f>
        <v>2238.116</v>
      </c>
      <c r="J16" s="21"/>
      <c r="K16" s="17" t="s">
        <v>6</v>
      </c>
      <c r="L16" s="159"/>
    </row>
    <row r="17" spans="1:12" ht="26.25" customHeight="1" thickBot="1">
      <c r="A17" s="156"/>
      <c r="B17" s="159"/>
      <c r="C17" s="13">
        <v>2019</v>
      </c>
      <c r="D17" s="14">
        <f t="shared" si="0"/>
        <v>4854.116</v>
      </c>
      <c r="E17" s="4"/>
      <c r="F17" s="14">
        <f t="shared" si="1"/>
        <v>2215</v>
      </c>
      <c r="G17" s="84">
        <f>G23+G33+G28</f>
        <v>0</v>
      </c>
      <c r="H17" s="84">
        <f>H23+H28+H33</f>
        <v>2215</v>
      </c>
      <c r="I17" s="84">
        <f>I23+I28+I33</f>
        <v>2639.116</v>
      </c>
      <c r="J17" s="21"/>
      <c r="K17" s="17" t="s">
        <v>6</v>
      </c>
      <c r="L17" s="159"/>
    </row>
    <row r="18" spans="1:12" ht="25.5" customHeight="1" thickBot="1">
      <c r="A18" s="156"/>
      <c r="B18" s="159"/>
      <c r="C18" s="13">
        <v>2020</v>
      </c>
      <c r="D18" s="14">
        <f t="shared" si="0"/>
        <v>4504.116</v>
      </c>
      <c r="E18" s="4"/>
      <c r="F18" s="14">
        <f>G18+H18</f>
        <v>2215</v>
      </c>
      <c r="G18" s="84">
        <f>G23+G35+G30</f>
        <v>0</v>
      </c>
      <c r="H18" s="84">
        <f>H23+H28+H33</f>
        <v>2215</v>
      </c>
      <c r="I18" s="84">
        <f>I24+I29+I34</f>
        <v>2289.116</v>
      </c>
      <c r="J18" s="21"/>
      <c r="K18" s="42" t="s">
        <v>6</v>
      </c>
      <c r="L18" s="159"/>
    </row>
    <row r="19" spans="1:12" ht="24.75" customHeight="1" thickBot="1">
      <c r="A19" s="157"/>
      <c r="B19" s="218"/>
      <c r="C19" s="13">
        <v>2021</v>
      </c>
      <c r="D19" s="14">
        <f t="shared" si="0"/>
        <v>4504.116</v>
      </c>
      <c r="E19" s="4"/>
      <c r="F19" s="14">
        <f t="shared" si="1"/>
        <v>2215</v>
      </c>
      <c r="G19" s="84">
        <f>G25+G36+G31</f>
        <v>0</v>
      </c>
      <c r="H19" s="84">
        <f>H25+H30+H35</f>
        <v>2215</v>
      </c>
      <c r="I19" s="84">
        <f>I25+I30+I35</f>
        <v>2289.116</v>
      </c>
      <c r="J19" s="21"/>
      <c r="K19" s="42" t="s">
        <v>6</v>
      </c>
      <c r="L19" s="159"/>
    </row>
    <row r="20" spans="1:12" ht="21.75" customHeight="1" thickBot="1">
      <c r="A20" s="155" t="s">
        <v>40</v>
      </c>
      <c r="B20" s="176" t="s">
        <v>43</v>
      </c>
      <c r="C20" s="75">
        <v>2017</v>
      </c>
      <c r="D20" s="14">
        <f t="shared" si="0"/>
        <v>3178</v>
      </c>
      <c r="E20" s="4"/>
      <c r="F20" s="14">
        <f t="shared" si="1"/>
        <v>2078</v>
      </c>
      <c r="G20" s="56"/>
      <c r="H20" s="56">
        <v>2078</v>
      </c>
      <c r="I20" s="118">
        <v>1100</v>
      </c>
      <c r="J20" s="112"/>
      <c r="K20" s="15" t="s">
        <v>6</v>
      </c>
      <c r="L20" s="159"/>
    </row>
    <row r="21" spans="1:12" ht="21.75" customHeight="1" thickBot="1">
      <c r="A21" s="156"/>
      <c r="B21" s="177"/>
      <c r="C21" s="154">
        <v>2018</v>
      </c>
      <c r="D21" s="164">
        <f>E21+E22+F21+F22+I21+I22+J21+J22</f>
        <v>3435.116</v>
      </c>
      <c r="E21" s="4"/>
      <c r="F21" s="14">
        <f t="shared" si="1"/>
        <v>1115.565</v>
      </c>
      <c r="G21" s="56"/>
      <c r="H21" s="56">
        <v>1115.565</v>
      </c>
      <c r="I21" s="118">
        <f>585.06</f>
        <v>585.06</v>
      </c>
      <c r="J21" s="20"/>
      <c r="K21" s="99" t="s">
        <v>28</v>
      </c>
      <c r="L21" s="159"/>
    </row>
    <row r="22" spans="1:12" ht="21" customHeight="1" thickBot="1">
      <c r="A22" s="156"/>
      <c r="B22" s="177"/>
      <c r="C22" s="153"/>
      <c r="D22" s="165"/>
      <c r="E22" s="18"/>
      <c r="F22" s="14">
        <f t="shared" si="1"/>
        <v>1099.435</v>
      </c>
      <c r="G22" s="56"/>
      <c r="H22" s="56">
        <v>1099.435</v>
      </c>
      <c r="I22" s="118">
        <f>635.056</f>
        <v>635.056</v>
      </c>
      <c r="J22" s="23"/>
      <c r="K22" s="17" t="s">
        <v>27</v>
      </c>
      <c r="L22" s="159"/>
    </row>
    <row r="23" spans="1:12" ht="20.25" customHeight="1" thickBot="1">
      <c r="A23" s="156"/>
      <c r="B23" s="177"/>
      <c r="C23" s="75">
        <v>2019</v>
      </c>
      <c r="D23" s="18">
        <f>E23+F23+I23+J23</f>
        <v>3736.011</v>
      </c>
      <c r="E23" s="18"/>
      <c r="F23" s="14">
        <f t="shared" si="1"/>
        <v>2215</v>
      </c>
      <c r="G23" s="56"/>
      <c r="H23" s="56">
        <v>2215</v>
      </c>
      <c r="I23" s="118">
        <f>1271.011+250</f>
        <v>1521.011</v>
      </c>
      <c r="J23" s="23"/>
      <c r="K23" s="17" t="s">
        <v>6</v>
      </c>
      <c r="L23" s="159"/>
    </row>
    <row r="24" spans="1:12" ht="20.25" customHeight="1" thickBot="1">
      <c r="A24" s="156"/>
      <c r="B24" s="177"/>
      <c r="C24" s="75">
        <v>2020</v>
      </c>
      <c r="D24" s="18">
        <f>E24+F24+I24+J24</f>
        <v>3486.011</v>
      </c>
      <c r="E24" s="18"/>
      <c r="F24" s="14">
        <f>G24+H24</f>
        <v>2215</v>
      </c>
      <c r="G24" s="56"/>
      <c r="H24" s="56">
        <v>2215</v>
      </c>
      <c r="I24" s="118">
        <v>1271.011</v>
      </c>
      <c r="J24" s="23"/>
      <c r="K24" s="17" t="s">
        <v>6</v>
      </c>
      <c r="L24" s="159"/>
    </row>
    <row r="25" spans="1:12" ht="20.25" customHeight="1" thickBot="1">
      <c r="A25" s="157"/>
      <c r="B25" s="178"/>
      <c r="C25" s="75">
        <v>2021</v>
      </c>
      <c r="D25" s="18">
        <f>E25+F25+I25+J25</f>
        <v>3486.011</v>
      </c>
      <c r="E25" s="18"/>
      <c r="F25" s="14">
        <f t="shared" si="1"/>
        <v>2215</v>
      </c>
      <c r="G25" s="56"/>
      <c r="H25" s="56">
        <v>2215</v>
      </c>
      <c r="I25" s="118">
        <v>1271.011</v>
      </c>
      <c r="J25" s="23"/>
      <c r="K25" s="17" t="s">
        <v>6</v>
      </c>
      <c r="L25" s="159"/>
    </row>
    <row r="26" spans="1:12" ht="20.25" customHeight="1" thickBot="1">
      <c r="A26" s="155" t="s">
        <v>50</v>
      </c>
      <c r="B26" s="176" t="s">
        <v>45</v>
      </c>
      <c r="C26" s="75">
        <v>2017</v>
      </c>
      <c r="D26" s="18">
        <f>E26+F26+I26+J26</f>
        <v>257.885</v>
      </c>
      <c r="E26" s="18"/>
      <c r="F26" s="14">
        <f t="shared" si="1"/>
        <v>0</v>
      </c>
      <c r="G26" s="56"/>
      <c r="H26" s="98"/>
      <c r="I26" s="118">
        <v>257.885</v>
      </c>
      <c r="J26" s="23"/>
      <c r="K26" s="17" t="s">
        <v>6</v>
      </c>
      <c r="L26" s="159"/>
    </row>
    <row r="27" spans="1:12" ht="20.25" customHeight="1" thickBot="1">
      <c r="A27" s="156"/>
      <c r="B27" s="177"/>
      <c r="C27" s="77">
        <v>2018</v>
      </c>
      <c r="D27" s="18">
        <f aca="true" t="shared" si="2" ref="D27:D41">E27+F27+I27+J27</f>
        <v>117</v>
      </c>
      <c r="E27" s="18"/>
      <c r="F27" s="14">
        <f t="shared" si="1"/>
        <v>0</v>
      </c>
      <c r="G27" s="56"/>
      <c r="H27" s="98"/>
      <c r="I27" s="118">
        <v>117</v>
      </c>
      <c r="J27" s="23"/>
      <c r="K27" s="42" t="s">
        <v>25</v>
      </c>
      <c r="L27" s="159"/>
    </row>
    <row r="28" spans="1:12" ht="21" customHeight="1" thickBot="1">
      <c r="A28" s="156"/>
      <c r="B28" s="177"/>
      <c r="C28" s="75">
        <v>2019</v>
      </c>
      <c r="D28" s="18">
        <f t="shared" si="2"/>
        <v>117</v>
      </c>
      <c r="E28" s="18"/>
      <c r="F28" s="14">
        <f t="shared" si="1"/>
        <v>0</v>
      </c>
      <c r="G28" s="56"/>
      <c r="H28" s="98"/>
      <c r="I28" s="118">
        <v>117</v>
      </c>
      <c r="J28" s="23"/>
      <c r="K28" s="42" t="s">
        <v>25</v>
      </c>
      <c r="L28" s="159"/>
    </row>
    <row r="29" spans="1:12" ht="21" customHeight="1" thickBot="1">
      <c r="A29" s="156"/>
      <c r="B29" s="177"/>
      <c r="C29" s="75">
        <v>2020</v>
      </c>
      <c r="D29" s="18">
        <f>E29+F29+I29+J29</f>
        <v>117</v>
      </c>
      <c r="E29" s="18"/>
      <c r="F29" s="14">
        <f>G29+H29</f>
        <v>0</v>
      </c>
      <c r="G29" s="56"/>
      <c r="H29" s="118"/>
      <c r="I29" s="118">
        <v>117</v>
      </c>
      <c r="J29" s="23"/>
      <c r="K29" s="42" t="s">
        <v>25</v>
      </c>
      <c r="L29" s="159"/>
    </row>
    <row r="30" spans="1:12" ht="21" customHeight="1" thickBot="1">
      <c r="A30" s="157"/>
      <c r="B30" s="178"/>
      <c r="C30" s="75">
        <v>2021</v>
      </c>
      <c r="D30" s="18">
        <f t="shared" si="2"/>
        <v>117</v>
      </c>
      <c r="E30" s="18"/>
      <c r="F30" s="14">
        <f t="shared" si="1"/>
        <v>0</v>
      </c>
      <c r="G30" s="56"/>
      <c r="H30" s="98"/>
      <c r="I30" s="118">
        <v>117</v>
      </c>
      <c r="J30" s="23"/>
      <c r="K30" s="42" t="s">
        <v>25</v>
      </c>
      <c r="L30" s="159"/>
    </row>
    <row r="31" spans="1:12" ht="18.75" customHeight="1" thickBot="1">
      <c r="A31" s="155" t="s">
        <v>51</v>
      </c>
      <c r="B31" s="219" t="s">
        <v>47</v>
      </c>
      <c r="C31" s="75">
        <v>2017</v>
      </c>
      <c r="D31" s="18">
        <f t="shared" si="2"/>
        <v>680.121</v>
      </c>
      <c r="E31" s="4"/>
      <c r="F31" s="14">
        <f t="shared" si="1"/>
        <v>0</v>
      </c>
      <c r="G31" s="56"/>
      <c r="H31" s="98"/>
      <c r="I31" s="118">
        <v>680.121</v>
      </c>
      <c r="J31" s="112"/>
      <c r="K31" s="15" t="s">
        <v>6</v>
      </c>
      <c r="L31" s="159"/>
    </row>
    <row r="32" spans="1:12" ht="18.75" customHeight="1" thickBot="1">
      <c r="A32" s="156"/>
      <c r="B32" s="220"/>
      <c r="C32" s="77">
        <v>2018</v>
      </c>
      <c r="D32" s="18">
        <f t="shared" si="2"/>
        <v>901</v>
      </c>
      <c r="E32" s="18"/>
      <c r="F32" s="14">
        <f t="shared" si="1"/>
        <v>0</v>
      </c>
      <c r="G32" s="56"/>
      <c r="H32" s="72"/>
      <c r="I32" s="72">
        <v>901</v>
      </c>
      <c r="J32" s="112"/>
      <c r="K32" s="17" t="s">
        <v>29</v>
      </c>
      <c r="L32" s="159"/>
    </row>
    <row r="33" spans="1:12" ht="25.5" customHeight="1" thickBot="1">
      <c r="A33" s="156"/>
      <c r="B33" s="220"/>
      <c r="C33" s="75">
        <v>2019</v>
      </c>
      <c r="D33" s="18">
        <f t="shared" si="2"/>
        <v>1001.105</v>
      </c>
      <c r="E33" s="18"/>
      <c r="F33" s="14">
        <f t="shared" si="1"/>
        <v>0</v>
      </c>
      <c r="G33" s="56"/>
      <c r="H33" s="56"/>
      <c r="I33" s="56">
        <f>901.105+100</f>
        <v>1001.105</v>
      </c>
      <c r="J33" s="112"/>
      <c r="K33" s="17" t="s">
        <v>6</v>
      </c>
      <c r="L33" s="159"/>
    </row>
    <row r="34" spans="1:12" ht="25.5" customHeight="1" thickBot="1">
      <c r="A34" s="156"/>
      <c r="B34" s="220"/>
      <c r="C34" s="75">
        <v>2020</v>
      </c>
      <c r="D34" s="18">
        <f>E34+F34+I34+J34</f>
        <v>901.105</v>
      </c>
      <c r="E34" s="18"/>
      <c r="F34" s="14">
        <f>G34+H34</f>
        <v>0</v>
      </c>
      <c r="G34" s="56"/>
      <c r="H34" s="72"/>
      <c r="I34" s="72">
        <v>901.105</v>
      </c>
      <c r="J34" s="112"/>
      <c r="K34" s="17" t="s">
        <v>6</v>
      </c>
      <c r="L34" s="159"/>
    </row>
    <row r="35" spans="1:12" ht="21" customHeight="1" thickBot="1">
      <c r="A35" s="157"/>
      <c r="B35" s="221"/>
      <c r="C35" s="75">
        <v>2021</v>
      </c>
      <c r="D35" s="18">
        <f t="shared" si="2"/>
        <v>901.105</v>
      </c>
      <c r="E35" s="18"/>
      <c r="F35" s="14">
        <f t="shared" si="1"/>
        <v>0</v>
      </c>
      <c r="G35" s="56"/>
      <c r="H35" s="72"/>
      <c r="I35" s="72">
        <v>901.105</v>
      </c>
      <c r="J35" s="112"/>
      <c r="K35" s="17" t="s">
        <v>6</v>
      </c>
      <c r="L35" s="159"/>
    </row>
    <row r="36" spans="1:12" ht="22.5" customHeight="1" thickBot="1">
      <c r="A36" s="155" t="s">
        <v>44</v>
      </c>
      <c r="B36" s="170" t="s">
        <v>48</v>
      </c>
      <c r="C36" s="10">
        <v>2017</v>
      </c>
      <c r="D36" s="18">
        <f t="shared" si="2"/>
        <v>447.219</v>
      </c>
      <c r="E36" s="4"/>
      <c r="F36" s="14">
        <f t="shared" si="1"/>
        <v>0</v>
      </c>
      <c r="G36" s="53"/>
      <c r="H36" s="53"/>
      <c r="I36" s="53">
        <v>447.219</v>
      </c>
      <c r="J36" s="112"/>
      <c r="K36" s="17" t="s">
        <v>6</v>
      </c>
      <c r="L36" s="159"/>
    </row>
    <row r="37" spans="1:12" ht="21" customHeight="1" thickBot="1">
      <c r="A37" s="156"/>
      <c r="B37" s="171"/>
      <c r="C37" s="76">
        <v>2018</v>
      </c>
      <c r="D37" s="18">
        <f t="shared" si="2"/>
        <v>322.805</v>
      </c>
      <c r="E37" s="21"/>
      <c r="F37" s="14">
        <f t="shared" si="1"/>
        <v>0</v>
      </c>
      <c r="G37" s="73"/>
      <c r="H37" s="74"/>
      <c r="I37" s="74">
        <f>375-52.195</f>
        <v>322.805</v>
      </c>
      <c r="J37" s="112"/>
      <c r="K37" s="17" t="s">
        <v>28</v>
      </c>
      <c r="L37" s="159"/>
    </row>
    <row r="38" spans="1:12" ht="20.25" customHeight="1" thickBot="1">
      <c r="A38" s="156"/>
      <c r="B38" s="171"/>
      <c r="C38" s="10">
        <v>2019</v>
      </c>
      <c r="D38" s="18">
        <f t="shared" si="2"/>
        <v>375</v>
      </c>
      <c r="E38" s="22"/>
      <c r="F38" s="14">
        <f t="shared" si="1"/>
        <v>0</v>
      </c>
      <c r="G38" s="49"/>
      <c r="H38" s="54"/>
      <c r="I38" s="54">
        <v>375</v>
      </c>
      <c r="J38" s="112"/>
      <c r="K38" s="17" t="s">
        <v>6</v>
      </c>
      <c r="L38" s="159"/>
    </row>
    <row r="39" spans="1:12" ht="20.25" customHeight="1" thickBot="1">
      <c r="A39" s="156"/>
      <c r="B39" s="171"/>
      <c r="C39" s="75">
        <v>2020</v>
      </c>
      <c r="D39" s="18">
        <f>E39+F39+I39+J39</f>
        <v>375</v>
      </c>
      <c r="E39" s="57"/>
      <c r="F39" s="14">
        <f>G39+H39</f>
        <v>0</v>
      </c>
      <c r="G39" s="58"/>
      <c r="H39" s="55"/>
      <c r="I39" s="55">
        <v>375</v>
      </c>
      <c r="J39" s="112"/>
      <c r="K39" s="17" t="s">
        <v>6</v>
      </c>
      <c r="L39" s="159"/>
    </row>
    <row r="40" spans="1:12" ht="20.25" customHeight="1" thickBot="1">
      <c r="A40" s="157"/>
      <c r="B40" s="172"/>
      <c r="C40" s="75">
        <v>2021</v>
      </c>
      <c r="D40" s="18">
        <f t="shared" si="2"/>
        <v>375</v>
      </c>
      <c r="E40" s="57"/>
      <c r="F40" s="14">
        <f t="shared" si="1"/>
        <v>0</v>
      </c>
      <c r="G40" s="58"/>
      <c r="H40" s="55"/>
      <c r="I40" s="55">
        <v>375</v>
      </c>
      <c r="J40" s="112"/>
      <c r="K40" s="17" t="s">
        <v>6</v>
      </c>
      <c r="L40" s="159"/>
    </row>
    <row r="41" spans="1:12" ht="21.75" customHeight="1" thickBot="1">
      <c r="A41" s="155" t="s">
        <v>46</v>
      </c>
      <c r="B41" s="170" t="s">
        <v>49</v>
      </c>
      <c r="C41" s="75">
        <v>2017</v>
      </c>
      <c r="D41" s="18">
        <f t="shared" si="2"/>
        <v>416.493</v>
      </c>
      <c r="E41" s="4"/>
      <c r="F41" s="14">
        <f t="shared" si="1"/>
        <v>0</v>
      </c>
      <c r="G41" s="50"/>
      <c r="H41" s="55"/>
      <c r="I41" s="55">
        <v>416.493</v>
      </c>
      <c r="J41" s="112"/>
      <c r="K41" s="17" t="s">
        <v>6</v>
      </c>
      <c r="L41" s="160" t="s">
        <v>21</v>
      </c>
    </row>
    <row r="42" spans="1:12" ht="21.75" customHeight="1" thickBot="1">
      <c r="A42" s="156"/>
      <c r="B42" s="171"/>
      <c r="C42" s="154">
        <v>2018</v>
      </c>
      <c r="D42" s="222">
        <f>E42+E43+F42+F43+I42+I43+J42+J43</f>
        <v>101</v>
      </c>
      <c r="E42" s="4"/>
      <c r="F42" s="14">
        <f t="shared" si="1"/>
        <v>0</v>
      </c>
      <c r="G42" s="50"/>
      <c r="H42" s="55"/>
      <c r="I42" s="55">
        <v>51</v>
      </c>
      <c r="J42" s="112"/>
      <c r="K42" s="17" t="s">
        <v>28</v>
      </c>
      <c r="L42" s="161"/>
    </row>
    <row r="43" spans="1:12" ht="23.25" customHeight="1" thickBot="1">
      <c r="A43" s="156"/>
      <c r="B43" s="171"/>
      <c r="C43" s="153"/>
      <c r="D43" s="223"/>
      <c r="E43" s="18"/>
      <c r="F43" s="14">
        <f t="shared" si="1"/>
        <v>0</v>
      </c>
      <c r="G43" s="47"/>
      <c r="H43" s="55"/>
      <c r="I43" s="55">
        <v>50</v>
      </c>
      <c r="J43" s="112"/>
      <c r="K43" s="17" t="s">
        <v>27</v>
      </c>
      <c r="L43" s="161"/>
    </row>
    <row r="44" spans="1:12" ht="23.25" customHeight="1" thickBot="1">
      <c r="A44" s="156"/>
      <c r="B44" s="171"/>
      <c r="C44" s="75">
        <v>2019</v>
      </c>
      <c r="D44" s="4">
        <f aca="true" t="shared" si="3" ref="D44:D51">E44+F44+I44+J44</f>
        <v>50</v>
      </c>
      <c r="E44" s="6"/>
      <c r="F44" s="14">
        <f t="shared" si="1"/>
        <v>0</v>
      </c>
      <c r="G44" s="24"/>
      <c r="H44" s="54"/>
      <c r="I44" s="54">
        <v>50</v>
      </c>
      <c r="J44" s="23"/>
      <c r="K44" s="17" t="s">
        <v>6</v>
      </c>
      <c r="L44" s="161"/>
    </row>
    <row r="45" spans="1:12" ht="23.25" customHeight="1" thickBot="1">
      <c r="A45" s="156"/>
      <c r="B45" s="171"/>
      <c r="C45" s="75">
        <v>2020</v>
      </c>
      <c r="D45" s="127">
        <f>E45+F45+I45+J45</f>
        <v>50</v>
      </c>
      <c r="E45" s="125"/>
      <c r="F45" s="128">
        <f>G45+H45</f>
        <v>0</v>
      </c>
      <c r="G45" s="129"/>
      <c r="H45" s="130"/>
      <c r="I45" s="130">
        <v>50</v>
      </c>
      <c r="J45" s="126"/>
      <c r="K45" s="24" t="s">
        <v>6</v>
      </c>
      <c r="L45" s="162"/>
    </row>
    <row r="46" spans="1:12" ht="20.25" customHeight="1" thickBot="1">
      <c r="A46" s="157"/>
      <c r="B46" s="172"/>
      <c r="C46" s="75">
        <v>2021</v>
      </c>
      <c r="D46" s="127">
        <f t="shared" si="3"/>
        <v>50</v>
      </c>
      <c r="E46" s="125"/>
      <c r="F46" s="128">
        <f>G46+H46</f>
        <v>0</v>
      </c>
      <c r="G46" s="129"/>
      <c r="H46" s="130"/>
      <c r="I46" s="130">
        <v>50</v>
      </c>
      <c r="J46" s="126"/>
      <c r="K46" s="24" t="s">
        <v>6</v>
      </c>
      <c r="L46" s="163"/>
    </row>
    <row r="47" spans="1:12" ht="19.5" customHeight="1" thickBot="1">
      <c r="A47" s="155"/>
      <c r="B47" s="188" t="s">
        <v>24</v>
      </c>
      <c r="C47" s="60">
        <v>2017</v>
      </c>
      <c r="D47" s="6">
        <f t="shared" si="3"/>
        <v>4979.718</v>
      </c>
      <c r="E47" s="45"/>
      <c r="F47" s="14">
        <f t="shared" si="1"/>
        <v>2078</v>
      </c>
      <c r="G47" s="119">
        <f>G15+G36+G41</f>
        <v>0</v>
      </c>
      <c r="H47" s="119">
        <f>H15+H36+H41</f>
        <v>2078</v>
      </c>
      <c r="I47" s="48">
        <f>I15+I36+I41</f>
        <v>2901.718</v>
      </c>
      <c r="J47" s="20"/>
      <c r="K47" s="17"/>
      <c r="L47" s="109"/>
    </row>
    <row r="48" spans="1:12" ht="19.5" customHeight="1" thickBot="1">
      <c r="A48" s="156"/>
      <c r="B48" s="189"/>
      <c r="C48" s="60">
        <v>2018</v>
      </c>
      <c r="D48" s="6">
        <f t="shared" si="3"/>
        <v>4876.921</v>
      </c>
      <c r="E48" s="45"/>
      <c r="F48" s="14">
        <f t="shared" si="1"/>
        <v>2215</v>
      </c>
      <c r="G48" s="119">
        <f>G16+G37+G42+G43</f>
        <v>0</v>
      </c>
      <c r="H48" s="119">
        <f>H16+H37+H42+H43</f>
        <v>2215</v>
      </c>
      <c r="I48" s="48">
        <f>I16+I37+I42+I43</f>
        <v>2661.921</v>
      </c>
      <c r="J48" s="20"/>
      <c r="K48" s="17"/>
      <c r="L48" s="44"/>
    </row>
    <row r="49" spans="1:12" ht="21" customHeight="1" thickBot="1">
      <c r="A49" s="156"/>
      <c r="B49" s="189"/>
      <c r="C49" s="61">
        <v>2019</v>
      </c>
      <c r="D49" s="6">
        <f t="shared" si="3"/>
        <v>5279.116</v>
      </c>
      <c r="E49" s="62"/>
      <c r="F49" s="14">
        <f t="shared" si="1"/>
        <v>2215</v>
      </c>
      <c r="G49" s="119">
        <f>G17+G38+G44</f>
        <v>0</v>
      </c>
      <c r="H49" s="119">
        <f>H17+H38+H44</f>
        <v>2215</v>
      </c>
      <c r="I49" s="63">
        <f>I17+I38+I44</f>
        <v>3064.116</v>
      </c>
      <c r="J49" s="20"/>
      <c r="K49" s="42"/>
      <c r="L49" s="64"/>
    </row>
    <row r="50" spans="1:12" ht="21" customHeight="1" thickBot="1">
      <c r="A50" s="156"/>
      <c r="B50" s="189"/>
      <c r="C50" s="68">
        <v>2020</v>
      </c>
      <c r="D50" s="6">
        <f>E50+F50+I50+J50</f>
        <v>4929.116</v>
      </c>
      <c r="E50" s="65"/>
      <c r="F50" s="21">
        <f>G50+H50</f>
        <v>2215</v>
      </c>
      <c r="G50" s="70">
        <f aca="true" t="shared" si="4" ref="G50:I51">G18+G39+G45</f>
        <v>0</v>
      </c>
      <c r="H50" s="70">
        <f t="shared" si="4"/>
        <v>2215</v>
      </c>
      <c r="I50" s="70">
        <f t="shared" si="4"/>
        <v>2714.116</v>
      </c>
      <c r="J50" s="69"/>
      <c r="K50" s="66"/>
      <c r="L50" s="141"/>
    </row>
    <row r="51" spans="1:12" ht="21.75" customHeight="1" thickBot="1">
      <c r="A51" s="157"/>
      <c r="B51" s="190"/>
      <c r="C51" s="68">
        <v>2021</v>
      </c>
      <c r="D51" s="6">
        <f t="shared" si="3"/>
        <v>4929.116</v>
      </c>
      <c r="E51" s="65"/>
      <c r="F51" s="21">
        <f t="shared" si="1"/>
        <v>2215</v>
      </c>
      <c r="G51" s="70">
        <f t="shared" si="4"/>
        <v>0</v>
      </c>
      <c r="H51" s="70">
        <f t="shared" si="4"/>
        <v>2215</v>
      </c>
      <c r="I51" s="70">
        <f t="shared" si="4"/>
        <v>2714.116</v>
      </c>
      <c r="J51" s="69"/>
      <c r="K51" s="66"/>
      <c r="L51" s="67"/>
    </row>
    <row r="52" spans="1:12" ht="23.25" customHeight="1" thickBot="1">
      <c r="A52" s="102"/>
      <c r="B52" s="173" t="s">
        <v>14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5"/>
    </row>
    <row r="53" spans="1:12" ht="18.75" customHeight="1" thickBot="1">
      <c r="A53" s="102"/>
      <c r="B53" s="192" t="s">
        <v>32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4"/>
    </row>
    <row r="54" spans="1:12" ht="18.75" customHeight="1" thickBot="1">
      <c r="A54" s="101"/>
      <c r="B54" s="195" t="s">
        <v>19</v>
      </c>
      <c r="C54" s="196"/>
      <c r="D54" s="196"/>
      <c r="E54" s="196"/>
      <c r="F54" s="193"/>
      <c r="G54" s="196"/>
      <c r="H54" s="196"/>
      <c r="I54" s="196"/>
      <c r="J54" s="193"/>
      <c r="K54" s="193"/>
      <c r="L54" s="197"/>
    </row>
    <row r="55" spans="1:12" ht="21.75" customHeight="1" thickBot="1">
      <c r="A55" s="155" t="s">
        <v>52</v>
      </c>
      <c r="B55" s="154" t="s">
        <v>53</v>
      </c>
      <c r="C55" s="183">
        <v>2017</v>
      </c>
      <c r="D55" s="179">
        <f>E55+E56+E57+F55+F56+F57+I55+I56+I57+J55+J56+J57</f>
        <v>20778.991</v>
      </c>
      <c r="E55" s="39"/>
      <c r="F55" s="20">
        <f>G55+H55</f>
        <v>0</v>
      </c>
      <c r="G55" s="135"/>
      <c r="H55" s="71"/>
      <c r="I55" s="137">
        <v>662.636</v>
      </c>
      <c r="J55" s="20">
        <v>4584.05</v>
      </c>
      <c r="K55" s="83" t="s">
        <v>15</v>
      </c>
      <c r="L55" s="158" t="s">
        <v>23</v>
      </c>
    </row>
    <row r="56" spans="1:12" ht="19.5" customHeight="1" thickBot="1">
      <c r="A56" s="156"/>
      <c r="B56" s="166"/>
      <c r="C56" s="183"/>
      <c r="D56" s="179"/>
      <c r="E56" s="28"/>
      <c r="F56" s="20">
        <f aca="true" t="shared" si="5" ref="F56:F89">G56+H56</f>
        <v>0</v>
      </c>
      <c r="G56" s="43"/>
      <c r="H56" s="56"/>
      <c r="I56" s="138">
        <v>1051.935</v>
      </c>
      <c r="J56" s="80">
        <v>9066.95</v>
      </c>
      <c r="K56" s="79" t="s">
        <v>16</v>
      </c>
      <c r="L56" s="159"/>
    </row>
    <row r="57" spans="1:12" ht="19.5" customHeight="1" thickBot="1">
      <c r="A57" s="156"/>
      <c r="B57" s="166"/>
      <c r="C57" s="184"/>
      <c r="D57" s="180"/>
      <c r="E57" s="28"/>
      <c r="F57" s="20">
        <f t="shared" si="5"/>
        <v>0</v>
      </c>
      <c r="G57" s="43"/>
      <c r="H57" s="54"/>
      <c r="I57" s="53">
        <v>623.5</v>
      </c>
      <c r="J57" s="28">
        <v>4789.92</v>
      </c>
      <c r="K57" s="78" t="s">
        <v>17</v>
      </c>
      <c r="L57" s="159"/>
    </row>
    <row r="58" spans="1:12" ht="19.5" customHeight="1" thickBot="1">
      <c r="A58" s="156"/>
      <c r="B58" s="166"/>
      <c r="C58" s="182">
        <v>2018</v>
      </c>
      <c r="D58" s="191">
        <f>E58+E59+E60+F58+F59+F60+I58+I59+I60+J58+J59+J60</f>
        <v>20743.92</v>
      </c>
      <c r="E58" s="39"/>
      <c r="F58" s="20">
        <f t="shared" si="5"/>
        <v>0</v>
      </c>
      <c r="G58" s="43"/>
      <c r="H58" s="40"/>
      <c r="I58" s="139">
        <v>673</v>
      </c>
      <c r="J58" s="39">
        <v>4584.05</v>
      </c>
      <c r="K58" s="83" t="s">
        <v>15</v>
      </c>
      <c r="L58" s="159"/>
    </row>
    <row r="59" spans="1:12" ht="19.5" customHeight="1" thickBot="1">
      <c r="A59" s="156"/>
      <c r="B59" s="166"/>
      <c r="C59" s="183"/>
      <c r="D59" s="179"/>
      <c r="E59" s="28"/>
      <c r="F59" s="20">
        <f t="shared" si="5"/>
        <v>0</v>
      </c>
      <c r="G59" s="9"/>
      <c r="H59" s="10"/>
      <c r="I59" s="140">
        <v>1043</v>
      </c>
      <c r="J59" s="80">
        <v>9066.95</v>
      </c>
      <c r="K59" s="79" t="s">
        <v>16</v>
      </c>
      <c r="L59" s="159"/>
    </row>
    <row r="60" spans="1:12" ht="19.5" customHeight="1" thickBot="1">
      <c r="A60" s="156"/>
      <c r="B60" s="166"/>
      <c r="C60" s="184"/>
      <c r="D60" s="180"/>
      <c r="E60" s="39"/>
      <c r="F60" s="20">
        <f t="shared" si="5"/>
        <v>0</v>
      </c>
      <c r="G60" s="43"/>
      <c r="H60" s="40"/>
      <c r="I60" s="139">
        <v>587</v>
      </c>
      <c r="J60" s="28">
        <v>4789.92</v>
      </c>
      <c r="K60" s="78" t="s">
        <v>17</v>
      </c>
      <c r="L60" s="159"/>
    </row>
    <row r="61" spans="1:12" ht="19.5" customHeight="1" thickBot="1">
      <c r="A61" s="156"/>
      <c r="B61" s="166"/>
      <c r="C61" s="182">
        <v>2019</v>
      </c>
      <c r="D61" s="191">
        <f>E61+E62+E63+F61+F62+F63+I61+I62+I63+J61+J62+J63</f>
        <v>21143.92</v>
      </c>
      <c r="E61" s="28"/>
      <c r="F61" s="20">
        <f t="shared" si="5"/>
        <v>0</v>
      </c>
      <c r="G61" s="43"/>
      <c r="H61" s="40"/>
      <c r="I61" s="139">
        <f>673+100</f>
        <v>773</v>
      </c>
      <c r="J61" s="39">
        <v>4584.05</v>
      </c>
      <c r="K61" s="83" t="s">
        <v>15</v>
      </c>
      <c r="L61" s="159"/>
    </row>
    <row r="62" spans="1:12" ht="19.5" customHeight="1" thickBot="1">
      <c r="A62" s="156"/>
      <c r="B62" s="166"/>
      <c r="C62" s="183"/>
      <c r="D62" s="179"/>
      <c r="E62" s="39"/>
      <c r="F62" s="20">
        <f t="shared" si="5"/>
        <v>0</v>
      </c>
      <c r="G62" s="9"/>
      <c r="H62" s="10"/>
      <c r="I62" s="140">
        <f>1043+200</f>
        <v>1243</v>
      </c>
      <c r="J62" s="80">
        <v>9066.95</v>
      </c>
      <c r="K62" s="79" t="s">
        <v>16</v>
      </c>
      <c r="L62" s="159"/>
    </row>
    <row r="63" spans="1:12" ht="19.5" customHeight="1" thickBot="1">
      <c r="A63" s="156"/>
      <c r="B63" s="166"/>
      <c r="C63" s="184"/>
      <c r="D63" s="180"/>
      <c r="E63" s="28"/>
      <c r="F63" s="20">
        <f t="shared" si="5"/>
        <v>0</v>
      </c>
      <c r="G63" s="43"/>
      <c r="H63" s="40"/>
      <c r="I63" s="139">
        <f>587+100</f>
        <v>687</v>
      </c>
      <c r="J63" s="81">
        <v>4789.92</v>
      </c>
      <c r="K63" s="78" t="s">
        <v>17</v>
      </c>
      <c r="L63" s="159"/>
    </row>
    <row r="64" spans="1:12" ht="19.5" customHeight="1" thickBot="1">
      <c r="A64" s="156"/>
      <c r="B64" s="166"/>
      <c r="C64" s="182">
        <v>2020</v>
      </c>
      <c r="D64" s="191">
        <f>E64+E65+E66+F64+F65+F66+I64+I65+I66+J64+J65+J66</f>
        <v>20743.92</v>
      </c>
      <c r="E64" s="80"/>
      <c r="F64" s="20">
        <f>G64+H64</f>
        <v>0</v>
      </c>
      <c r="G64" s="43"/>
      <c r="H64" s="40"/>
      <c r="I64" s="139">
        <v>673</v>
      </c>
      <c r="J64" s="82">
        <v>4584.05</v>
      </c>
      <c r="K64" s="83" t="s">
        <v>15</v>
      </c>
      <c r="L64" s="159"/>
    </row>
    <row r="65" spans="1:12" ht="19.5" customHeight="1" thickBot="1">
      <c r="A65" s="156"/>
      <c r="B65" s="166"/>
      <c r="C65" s="183"/>
      <c r="D65" s="179"/>
      <c r="E65" s="80"/>
      <c r="F65" s="20">
        <f>G65+H65</f>
        <v>0</v>
      </c>
      <c r="G65" s="9"/>
      <c r="H65" s="10"/>
      <c r="I65" s="140">
        <v>1043</v>
      </c>
      <c r="J65" s="80">
        <v>9066.95</v>
      </c>
      <c r="K65" s="79" t="s">
        <v>16</v>
      </c>
      <c r="L65" s="159"/>
    </row>
    <row r="66" spans="1:12" ht="19.5" customHeight="1" thickBot="1">
      <c r="A66" s="156"/>
      <c r="B66" s="166"/>
      <c r="C66" s="184"/>
      <c r="D66" s="180"/>
      <c r="E66" s="80"/>
      <c r="F66" s="20">
        <f>G66+H66</f>
        <v>0</v>
      </c>
      <c r="G66" s="43"/>
      <c r="H66" s="40"/>
      <c r="I66" s="139">
        <v>587</v>
      </c>
      <c r="J66" s="80">
        <v>4789.92</v>
      </c>
      <c r="K66" s="78" t="s">
        <v>17</v>
      </c>
      <c r="L66" s="159"/>
    </row>
    <row r="67" spans="1:12" ht="19.5" customHeight="1" thickBot="1">
      <c r="A67" s="156"/>
      <c r="B67" s="166"/>
      <c r="C67" s="182">
        <v>2020</v>
      </c>
      <c r="D67" s="191">
        <f>E67+E68+E69+F67+F68+F69+I67+I68+I69+J67+J68+J69</f>
        <v>20743.92</v>
      </c>
      <c r="E67" s="80"/>
      <c r="F67" s="20">
        <f t="shared" si="5"/>
        <v>0</v>
      </c>
      <c r="G67" s="43"/>
      <c r="H67" s="40"/>
      <c r="I67" s="139">
        <v>673</v>
      </c>
      <c r="J67" s="82">
        <v>4584.05</v>
      </c>
      <c r="K67" s="83" t="s">
        <v>15</v>
      </c>
      <c r="L67" s="159"/>
    </row>
    <row r="68" spans="1:12" ht="19.5" customHeight="1" thickBot="1">
      <c r="A68" s="156"/>
      <c r="B68" s="166"/>
      <c r="C68" s="183"/>
      <c r="D68" s="179"/>
      <c r="E68" s="80"/>
      <c r="F68" s="20">
        <f t="shared" si="5"/>
        <v>0</v>
      </c>
      <c r="G68" s="9"/>
      <c r="H68" s="10"/>
      <c r="I68" s="140">
        <v>1043</v>
      </c>
      <c r="J68" s="80">
        <v>9066.95</v>
      </c>
      <c r="K68" s="79" t="s">
        <v>16</v>
      </c>
      <c r="L68" s="159"/>
    </row>
    <row r="69" spans="1:12" ht="19.5" customHeight="1" thickBot="1">
      <c r="A69" s="157"/>
      <c r="B69" s="153"/>
      <c r="C69" s="184"/>
      <c r="D69" s="180"/>
      <c r="E69" s="80"/>
      <c r="F69" s="20">
        <f t="shared" si="5"/>
        <v>0</v>
      </c>
      <c r="G69" s="43"/>
      <c r="H69" s="40"/>
      <c r="I69" s="139">
        <v>587</v>
      </c>
      <c r="J69" s="80">
        <v>4789.92</v>
      </c>
      <c r="K69" s="78" t="s">
        <v>17</v>
      </c>
      <c r="L69" s="159"/>
    </row>
    <row r="70" spans="1:12" ht="19.5" customHeight="1" thickBot="1">
      <c r="A70" s="155" t="s">
        <v>54</v>
      </c>
      <c r="B70" s="154" t="s">
        <v>49</v>
      </c>
      <c r="C70" s="183">
        <v>2017</v>
      </c>
      <c r="D70" s="145">
        <f>E70+E71+E72+F70+F71+F72+I70+I71+I72+J70+J71+J72</f>
        <v>157.393</v>
      </c>
      <c r="E70" s="80"/>
      <c r="F70" s="20">
        <f t="shared" si="5"/>
        <v>0</v>
      </c>
      <c r="G70" s="43"/>
      <c r="H70" s="52"/>
      <c r="I70" s="52">
        <v>57.782</v>
      </c>
      <c r="J70" s="80">
        <v>0</v>
      </c>
      <c r="K70" s="103" t="s">
        <v>15</v>
      </c>
      <c r="L70" s="224" t="s">
        <v>31</v>
      </c>
    </row>
    <row r="71" spans="1:12" ht="19.5" customHeight="1" thickBot="1">
      <c r="A71" s="156"/>
      <c r="B71" s="166"/>
      <c r="C71" s="183"/>
      <c r="D71" s="145"/>
      <c r="E71" s="28"/>
      <c r="F71" s="20">
        <f t="shared" si="5"/>
        <v>0</v>
      </c>
      <c r="G71" s="43"/>
      <c r="H71" s="52"/>
      <c r="I71" s="52">
        <v>45.641</v>
      </c>
      <c r="J71" s="80">
        <v>0</v>
      </c>
      <c r="K71" s="104" t="s">
        <v>16</v>
      </c>
      <c r="L71" s="225"/>
    </row>
    <row r="72" spans="1:12" ht="19.5" customHeight="1" thickBot="1">
      <c r="A72" s="156"/>
      <c r="B72" s="166"/>
      <c r="C72" s="184"/>
      <c r="D72" s="227"/>
      <c r="E72" s="39"/>
      <c r="F72" s="20">
        <f t="shared" si="5"/>
        <v>0</v>
      </c>
      <c r="G72" s="43"/>
      <c r="H72" s="52"/>
      <c r="I72" s="52">
        <v>53.97</v>
      </c>
      <c r="J72" s="80">
        <v>0</v>
      </c>
      <c r="K72" s="105" t="s">
        <v>17</v>
      </c>
      <c r="L72" s="225"/>
    </row>
    <row r="73" spans="1:12" ht="19.5" customHeight="1" thickBot="1">
      <c r="A73" s="156"/>
      <c r="B73" s="166"/>
      <c r="C73" s="182">
        <v>2018</v>
      </c>
      <c r="D73" s="144">
        <f>E73+E74+E75+F73+F74+F75+I73+I74+I75+J73+J74+J75</f>
        <v>162</v>
      </c>
      <c r="E73" s="28"/>
      <c r="F73" s="20">
        <f t="shared" si="5"/>
        <v>0</v>
      </c>
      <c r="G73" s="43"/>
      <c r="H73" s="46"/>
      <c r="I73" s="46">
        <v>54</v>
      </c>
      <c r="J73" s="80">
        <v>0</v>
      </c>
      <c r="K73" s="103" t="s">
        <v>15</v>
      </c>
      <c r="L73" s="225"/>
    </row>
    <row r="74" spans="1:12" ht="19.5" customHeight="1" thickBot="1">
      <c r="A74" s="156"/>
      <c r="B74" s="166"/>
      <c r="C74" s="183"/>
      <c r="D74" s="145"/>
      <c r="E74" s="28"/>
      <c r="F74" s="20">
        <f t="shared" si="5"/>
        <v>0</v>
      </c>
      <c r="G74" s="43"/>
      <c r="H74" s="46"/>
      <c r="I74" s="46">
        <v>54</v>
      </c>
      <c r="J74" s="80">
        <v>0</v>
      </c>
      <c r="K74" s="104" t="s">
        <v>16</v>
      </c>
      <c r="L74" s="225"/>
    </row>
    <row r="75" spans="1:12" ht="19.5" customHeight="1" thickBot="1">
      <c r="A75" s="156"/>
      <c r="B75" s="166"/>
      <c r="C75" s="184"/>
      <c r="D75" s="227"/>
      <c r="E75" s="39"/>
      <c r="F75" s="20">
        <f t="shared" si="5"/>
        <v>0</v>
      </c>
      <c r="G75" s="43"/>
      <c r="H75" s="46"/>
      <c r="I75" s="46">
        <v>54</v>
      </c>
      <c r="J75" s="80">
        <v>0</v>
      </c>
      <c r="K75" s="105" t="s">
        <v>17</v>
      </c>
      <c r="L75" s="225"/>
    </row>
    <row r="76" spans="1:12" ht="19.5" customHeight="1" thickBot="1">
      <c r="A76" s="156"/>
      <c r="B76" s="166"/>
      <c r="C76" s="182">
        <v>2019</v>
      </c>
      <c r="D76" s="144">
        <f>E76+E77+E78+F76+F77+F78+I76+I77+I78+J76+J77+J78</f>
        <v>162</v>
      </c>
      <c r="E76" s="28"/>
      <c r="F76" s="20">
        <f t="shared" si="5"/>
        <v>0</v>
      </c>
      <c r="G76" s="43"/>
      <c r="H76" s="46"/>
      <c r="I76" s="46">
        <v>54</v>
      </c>
      <c r="J76" s="80">
        <v>0</v>
      </c>
      <c r="K76" s="103" t="s">
        <v>15</v>
      </c>
      <c r="L76" s="225"/>
    </row>
    <row r="77" spans="1:12" ht="19.5" customHeight="1" thickBot="1">
      <c r="A77" s="156"/>
      <c r="B77" s="166"/>
      <c r="C77" s="183"/>
      <c r="D77" s="145"/>
      <c r="E77" s="39"/>
      <c r="F77" s="20">
        <f t="shared" si="5"/>
        <v>0</v>
      </c>
      <c r="G77" s="10"/>
      <c r="H77" s="133"/>
      <c r="I77" s="46">
        <v>54</v>
      </c>
      <c r="J77" s="80">
        <v>0</v>
      </c>
      <c r="K77" s="104" t="s">
        <v>16</v>
      </c>
      <c r="L77" s="225"/>
    </row>
    <row r="78" spans="1:12" ht="19.5" customHeight="1" thickBot="1">
      <c r="A78" s="156"/>
      <c r="B78" s="166"/>
      <c r="C78" s="184"/>
      <c r="D78" s="145"/>
      <c r="E78" s="28"/>
      <c r="F78" s="20">
        <f t="shared" si="5"/>
        <v>0</v>
      </c>
      <c r="G78" s="135"/>
      <c r="H78" s="46"/>
      <c r="I78" s="46">
        <v>54</v>
      </c>
      <c r="J78" s="80">
        <v>0</v>
      </c>
      <c r="K78" s="105" t="s">
        <v>17</v>
      </c>
      <c r="L78" s="225"/>
    </row>
    <row r="79" spans="1:12" ht="19.5" customHeight="1" thickBot="1">
      <c r="A79" s="156"/>
      <c r="B79" s="166"/>
      <c r="C79" s="142">
        <v>2020</v>
      </c>
      <c r="D79" s="144">
        <f>E79+E80+E81+F79+F80+F81+I79+I80+I81+J79+J80+J81</f>
        <v>162</v>
      </c>
      <c r="E79" s="134"/>
      <c r="F79" s="20">
        <f>G79+H79</f>
        <v>0</v>
      </c>
      <c r="G79" s="43"/>
      <c r="H79" s="46"/>
      <c r="I79" s="46">
        <v>54</v>
      </c>
      <c r="J79" s="80">
        <v>0</v>
      </c>
      <c r="K79" s="103" t="s">
        <v>15</v>
      </c>
      <c r="L79" s="225"/>
    </row>
    <row r="80" spans="1:12" ht="19.5" customHeight="1" thickBot="1">
      <c r="A80" s="156"/>
      <c r="B80" s="166"/>
      <c r="C80" s="143"/>
      <c r="D80" s="145"/>
      <c r="E80" s="134"/>
      <c r="F80" s="20">
        <f>G80+H80</f>
        <v>0</v>
      </c>
      <c r="G80" s="43"/>
      <c r="H80" s="46"/>
      <c r="I80" s="46">
        <v>54</v>
      </c>
      <c r="J80" s="80">
        <v>0</v>
      </c>
      <c r="K80" s="104" t="s">
        <v>16</v>
      </c>
      <c r="L80" s="225"/>
    </row>
    <row r="81" spans="1:12" ht="19.5" customHeight="1" thickBot="1">
      <c r="A81" s="156"/>
      <c r="B81" s="166"/>
      <c r="C81" s="143"/>
      <c r="D81" s="145"/>
      <c r="E81" s="113"/>
      <c r="F81" s="20">
        <f>G81+H81</f>
        <v>0</v>
      </c>
      <c r="G81" s="43"/>
      <c r="H81" s="46"/>
      <c r="I81" s="46">
        <v>54</v>
      </c>
      <c r="J81" s="80">
        <v>0</v>
      </c>
      <c r="K81" s="106" t="s">
        <v>17</v>
      </c>
      <c r="L81" s="225"/>
    </row>
    <row r="82" spans="1:12" ht="19.5" customHeight="1" thickBot="1">
      <c r="A82" s="156"/>
      <c r="B82" s="166"/>
      <c r="C82" s="142">
        <v>2021</v>
      </c>
      <c r="D82" s="144">
        <f>E82+E83+E84+F82+F83+F84+I82+I83+I84+J82+J83+J84</f>
        <v>162</v>
      </c>
      <c r="E82" s="134"/>
      <c r="F82" s="20">
        <f t="shared" si="5"/>
        <v>0</v>
      </c>
      <c r="G82" s="43"/>
      <c r="H82" s="46"/>
      <c r="I82" s="46">
        <v>54</v>
      </c>
      <c r="J82" s="80">
        <v>0</v>
      </c>
      <c r="K82" s="103" t="s">
        <v>15</v>
      </c>
      <c r="L82" s="225"/>
    </row>
    <row r="83" spans="1:12" ht="19.5" customHeight="1" thickBot="1">
      <c r="A83" s="156"/>
      <c r="B83" s="166"/>
      <c r="C83" s="143"/>
      <c r="D83" s="145"/>
      <c r="E83" s="134"/>
      <c r="F83" s="20">
        <f t="shared" si="5"/>
        <v>0</v>
      </c>
      <c r="G83" s="43"/>
      <c r="H83" s="46"/>
      <c r="I83" s="46">
        <v>54</v>
      </c>
      <c r="J83" s="80">
        <v>0</v>
      </c>
      <c r="K83" s="104" t="s">
        <v>16</v>
      </c>
      <c r="L83" s="225"/>
    </row>
    <row r="84" spans="1:12" ht="19.5" customHeight="1" thickBot="1">
      <c r="A84" s="157"/>
      <c r="B84" s="166"/>
      <c r="C84" s="143"/>
      <c r="D84" s="145"/>
      <c r="E84" s="113"/>
      <c r="F84" s="20">
        <f t="shared" si="5"/>
        <v>0</v>
      </c>
      <c r="G84" s="43"/>
      <c r="H84" s="46"/>
      <c r="I84" s="46">
        <v>54</v>
      </c>
      <c r="J84" s="80">
        <v>0</v>
      </c>
      <c r="K84" s="106" t="s">
        <v>17</v>
      </c>
      <c r="L84" s="226"/>
    </row>
    <row r="85" spans="1:12" ht="19.5" customHeight="1" thickBot="1">
      <c r="A85" s="155" t="s">
        <v>55</v>
      </c>
      <c r="B85" s="154" t="s">
        <v>56</v>
      </c>
      <c r="C85" s="13">
        <v>2017</v>
      </c>
      <c r="D85" s="25">
        <f>E85+F85+I85+J85</f>
        <v>180.31</v>
      </c>
      <c r="E85" s="62"/>
      <c r="F85" s="20">
        <f t="shared" si="5"/>
        <v>0</v>
      </c>
      <c r="G85" s="136"/>
      <c r="H85" s="107"/>
      <c r="I85" s="107">
        <v>180.31</v>
      </c>
      <c r="J85" s="23">
        <v>0</v>
      </c>
      <c r="K85" s="181" t="s">
        <v>57</v>
      </c>
      <c r="L85" s="159" t="s">
        <v>22</v>
      </c>
    </row>
    <row r="86" spans="1:12" ht="19.5" customHeight="1" thickBot="1">
      <c r="A86" s="156"/>
      <c r="B86" s="166"/>
      <c r="C86" s="19">
        <v>2018</v>
      </c>
      <c r="D86" s="25">
        <f>E86+F86+I86+J86</f>
        <v>220</v>
      </c>
      <c r="E86" s="59"/>
      <c r="F86" s="20">
        <f t="shared" si="5"/>
        <v>0</v>
      </c>
      <c r="G86" s="12"/>
      <c r="H86" s="108"/>
      <c r="I86" s="108">
        <v>220</v>
      </c>
      <c r="J86" s="23">
        <v>0</v>
      </c>
      <c r="K86" s="147"/>
      <c r="L86" s="159"/>
    </row>
    <row r="87" spans="1:12" ht="19.5" customHeight="1" thickBot="1">
      <c r="A87" s="156"/>
      <c r="B87" s="166"/>
      <c r="C87" s="19">
        <v>2019</v>
      </c>
      <c r="D87" s="25">
        <f>E87+F87+I87+J87</f>
        <v>220</v>
      </c>
      <c r="E87" s="59"/>
      <c r="F87" s="20">
        <f t="shared" si="5"/>
        <v>0</v>
      </c>
      <c r="G87" s="12"/>
      <c r="H87" s="108"/>
      <c r="I87" s="108">
        <v>220</v>
      </c>
      <c r="J87" s="23">
        <v>0</v>
      </c>
      <c r="K87" s="147"/>
      <c r="L87" s="159"/>
    </row>
    <row r="88" spans="1:12" ht="19.5" customHeight="1" thickBot="1">
      <c r="A88" s="156"/>
      <c r="B88" s="166"/>
      <c r="C88" s="5">
        <v>2020</v>
      </c>
      <c r="D88" s="6">
        <f>E88+F88+I88+J88</f>
        <v>220</v>
      </c>
      <c r="E88" s="59"/>
      <c r="F88" s="39">
        <f>G88+H88</f>
        <v>0</v>
      </c>
      <c r="G88" s="27"/>
      <c r="H88" s="23"/>
      <c r="I88" s="23">
        <v>220</v>
      </c>
      <c r="J88" s="26">
        <v>0</v>
      </c>
      <c r="K88" s="147"/>
      <c r="L88" s="159"/>
    </row>
    <row r="89" spans="1:12" ht="19.5" customHeight="1" thickBot="1">
      <c r="A89" s="157"/>
      <c r="B89" s="153"/>
      <c r="C89" s="5">
        <v>2021</v>
      </c>
      <c r="D89" s="25">
        <f>E89+F89+I89+J89</f>
        <v>220</v>
      </c>
      <c r="E89" s="59"/>
      <c r="F89" s="39">
        <f t="shared" si="5"/>
        <v>0</v>
      </c>
      <c r="G89" s="27"/>
      <c r="H89" s="23"/>
      <c r="I89" s="23">
        <v>220</v>
      </c>
      <c r="J89" s="26">
        <v>0</v>
      </c>
      <c r="K89" s="153"/>
      <c r="L89" s="218"/>
    </row>
    <row r="90" spans="1:12" ht="23.25" customHeight="1" thickBot="1">
      <c r="A90" s="155"/>
      <c r="B90" s="167" t="s">
        <v>26</v>
      </c>
      <c r="C90" s="92">
        <v>2017</v>
      </c>
      <c r="D90" s="93">
        <f>D55+D56+D57+D70+D71+D72+D85</f>
        <v>21116.694000000003</v>
      </c>
      <c r="E90" s="122">
        <f>E55+E56+E57+E70+E71+E72+E85</f>
        <v>0</v>
      </c>
      <c r="F90" s="123">
        <f>G90+H90</f>
        <v>0</v>
      </c>
      <c r="G90" s="124">
        <f>G55+G56+G57+G70+G71+G72+G85</f>
        <v>0</v>
      </c>
      <c r="H90" s="116">
        <f>H55+H56+H57+H70+H71+H72+H85</f>
        <v>0</v>
      </c>
      <c r="I90" s="93">
        <f>I55+I56+I57+I70+I71+I72+I85</f>
        <v>2675.774</v>
      </c>
      <c r="J90" s="93">
        <f>J55+J56+J57+J70+J71+J72+J85</f>
        <v>18440.92</v>
      </c>
      <c r="K90" s="181"/>
      <c r="L90" s="181"/>
    </row>
    <row r="91" spans="1:12" ht="23.25" customHeight="1" thickBot="1">
      <c r="A91" s="156"/>
      <c r="B91" s="168"/>
      <c r="C91" s="94">
        <v>2018</v>
      </c>
      <c r="D91" s="96">
        <f>D58+D59+D60+D73+D74+D75+D86</f>
        <v>21125.92</v>
      </c>
      <c r="E91" s="114">
        <f>E58+E59+E60+E73+E74+E75+E86</f>
        <v>0</v>
      </c>
      <c r="F91" s="123">
        <f aca="true" t="shared" si="6" ref="F91:F100">G91+H91</f>
        <v>0</v>
      </c>
      <c r="G91" s="117">
        <f>G58+G59+G60+G73+G74+G75+G86</f>
        <v>0</v>
      </c>
      <c r="H91" s="117">
        <f>H58+H59+H60+H73+H74+H75+H86</f>
        <v>0</v>
      </c>
      <c r="I91" s="131">
        <f>I58+I59+I60+I73+I74+I75+I86</f>
        <v>2685</v>
      </c>
      <c r="J91" s="115">
        <f>J58+J59+J60+J73+J74+J75+J86</f>
        <v>18440.92</v>
      </c>
      <c r="K91" s="147"/>
      <c r="L91" s="147"/>
    </row>
    <row r="92" spans="1:12" ht="23.25" customHeight="1" thickBot="1">
      <c r="A92" s="156"/>
      <c r="B92" s="168"/>
      <c r="C92" s="94">
        <v>2019</v>
      </c>
      <c r="D92" s="96">
        <f>D61+D62+D63+D76+D77+D78+D87</f>
        <v>21525.92</v>
      </c>
      <c r="E92" s="114">
        <f>E61+E62+E63+E76+E77+E78+E87</f>
        <v>0</v>
      </c>
      <c r="F92" s="123">
        <f t="shared" si="6"/>
        <v>0</v>
      </c>
      <c r="G92" s="117">
        <f>G61+G62+G63+G76+G77+G78+G87</f>
        <v>0</v>
      </c>
      <c r="H92" s="117">
        <f>H61+H62+H63+H76+H77+H78+H87</f>
        <v>0</v>
      </c>
      <c r="I92" s="131">
        <f>I61+I62+I63+I76+I77+I78+I87</f>
        <v>3085</v>
      </c>
      <c r="J92" s="115">
        <f>J61+J62+J63+J76+J77+J78+J87</f>
        <v>18440.92</v>
      </c>
      <c r="K92" s="147"/>
      <c r="L92" s="147"/>
    </row>
    <row r="93" spans="1:12" ht="23.25" customHeight="1" thickBot="1">
      <c r="A93" s="156"/>
      <c r="B93" s="168"/>
      <c r="C93" s="95">
        <v>2020</v>
      </c>
      <c r="D93" s="97">
        <f>D66+D67+D68+D81+D82+D83+D88</f>
        <v>21125.92</v>
      </c>
      <c r="E93" s="120">
        <f>E66+E67+E68+E81+E82+E83+E88</f>
        <v>0</v>
      </c>
      <c r="F93" s="123">
        <f>G93+H93</f>
        <v>0</v>
      </c>
      <c r="G93" s="117">
        <f aca="true" t="shared" si="7" ref="G93:J94">G66+G67+G68+G81+G82+G83+G88</f>
        <v>0</v>
      </c>
      <c r="H93" s="117">
        <f t="shared" si="7"/>
        <v>0</v>
      </c>
      <c r="I93" s="132">
        <f t="shared" si="7"/>
        <v>2685</v>
      </c>
      <c r="J93" s="121">
        <f t="shared" si="7"/>
        <v>18440.920000000002</v>
      </c>
      <c r="K93" s="147"/>
      <c r="L93" s="147"/>
    </row>
    <row r="94" spans="1:12" ht="23.25" customHeight="1" thickBot="1">
      <c r="A94" s="157"/>
      <c r="B94" s="169"/>
      <c r="C94" s="95">
        <v>2021</v>
      </c>
      <c r="D94" s="97">
        <f>D67+D68+D69+D82+D83+D84+D89</f>
        <v>21125.92</v>
      </c>
      <c r="E94" s="120">
        <f>E67+E68+E69+E82+E83+E84+E89</f>
        <v>0</v>
      </c>
      <c r="F94" s="123">
        <f t="shared" si="6"/>
        <v>0</v>
      </c>
      <c r="G94" s="117">
        <f t="shared" si="7"/>
        <v>0</v>
      </c>
      <c r="H94" s="117">
        <f t="shared" si="7"/>
        <v>0</v>
      </c>
      <c r="I94" s="132">
        <f t="shared" si="7"/>
        <v>2685</v>
      </c>
      <c r="J94" s="121">
        <f t="shared" si="7"/>
        <v>18440.92</v>
      </c>
      <c r="K94" s="147"/>
      <c r="L94" s="147"/>
    </row>
    <row r="95" spans="1:12" ht="23.25" customHeight="1" thickBot="1">
      <c r="A95" s="155"/>
      <c r="B95" s="185" t="s">
        <v>20</v>
      </c>
      <c r="C95" s="85" t="s">
        <v>59</v>
      </c>
      <c r="D95" s="89">
        <f>D96+D97+D98+D100+D99</f>
        <v>131014.361</v>
      </c>
      <c r="E95" s="89">
        <f aca="true" t="shared" si="8" ref="E95:J95">E96+E97+E98+E100+E99</f>
        <v>0</v>
      </c>
      <c r="F95" s="89">
        <f t="shared" si="8"/>
        <v>10938</v>
      </c>
      <c r="G95" s="89">
        <f t="shared" si="8"/>
        <v>0</v>
      </c>
      <c r="H95" s="89">
        <f t="shared" si="8"/>
        <v>10938</v>
      </c>
      <c r="I95" s="89">
        <f t="shared" si="8"/>
        <v>27871.761000000006</v>
      </c>
      <c r="J95" s="89">
        <f t="shared" si="8"/>
        <v>92204.59999999999</v>
      </c>
      <c r="K95" s="166"/>
      <c r="L95" s="147"/>
    </row>
    <row r="96" spans="1:12" ht="21" customHeight="1" thickBot="1">
      <c r="A96" s="156"/>
      <c r="B96" s="186"/>
      <c r="C96" s="86">
        <v>2017</v>
      </c>
      <c r="D96" s="90">
        <f aca="true" t="shared" si="9" ref="D96:E98">D47+D90</f>
        <v>26096.412000000004</v>
      </c>
      <c r="E96" s="90">
        <f t="shared" si="9"/>
        <v>0</v>
      </c>
      <c r="F96" s="123">
        <f t="shared" si="6"/>
        <v>2078</v>
      </c>
      <c r="G96" s="90">
        <f aca="true" t="shared" si="10" ref="G96:J98">G47+G90</f>
        <v>0</v>
      </c>
      <c r="H96" s="90">
        <f t="shared" si="10"/>
        <v>2078</v>
      </c>
      <c r="I96" s="90">
        <f t="shared" si="10"/>
        <v>5577.492</v>
      </c>
      <c r="J96" s="90">
        <f t="shared" si="10"/>
        <v>18440.92</v>
      </c>
      <c r="K96" s="166"/>
      <c r="L96" s="147"/>
    </row>
    <row r="97" spans="1:12" ht="21.75" customHeight="1" thickBot="1">
      <c r="A97" s="156"/>
      <c r="B97" s="186"/>
      <c r="C97" s="86">
        <v>2018</v>
      </c>
      <c r="D97" s="91">
        <f t="shared" si="9"/>
        <v>26002.841</v>
      </c>
      <c r="E97" s="91">
        <f t="shared" si="9"/>
        <v>0</v>
      </c>
      <c r="F97" s="123">
        <f t="shared" si="6"/>
        <v>2215</v>
      </c>
      <c r="G97" s="91">
        <f t="shared" si="10"/>
        <v>0</v>
      </c>
      <c r="H97" s="91">
        <f t="shared" si="10"/>
        <v>2215</v>
      </c>
      <c r="I97" s="91">
        <f t="shared" si="10"/>
        <v>5346.921</v>
      </c>
      <c r="J97" s="91">
        <f t="shared" si="10"/>
        <v>18440.92</v>
      </c>
      <c r="K97" s="166"/>
      <c r="L97" s="147"/>
    </row>
    <row r="98" spans="1:12" ht="21.75" customHeight="1" thickBot="1">
      <c r="A98" s="156"/>
      <c r="B98" s="186"/>
      <c r="C98" s="87">
        <v>2019</v>
      </c>
      <c r="D98" s="89">
        <f t="shared" si="9"/>
        <v>26805.036</v>
      </c>
      <c r="E98" s="89">
        <f t="shared" si="9"/>
        <v>0</v>
      </c>
      <c r="F98" s="123">
        <f t="shared" si="6"/>
        <v>2215</v>
      </c>
      <c r="G98" s="89">
        <f t="shared" si="10"/>
        <v>0</v>
      </c>
      <c r="H98" s="89">
        <f t="shared" si="10"/>
        <v>2215</v>
      </c>
      <c r="I98" s="89">
        <f t="shared" si="10"/>
        <v>6149.116</v>
      </c>
      <c r="J98" s="89">
        <f t="shared" si="10"/>
        <v>18440.92</v>
      </c>
      <c r="K98" s="166"/>
      <c r="L98" s="147"/>
    </row>
    <row r="99" spans="1:12" ht="21.75" customHeight="1" thickBot="1">
      <c r="A99" s="156"/>
      <c r="B99" s="186"/>
      <c r="C99" s="88">
        <v>2020</v>
      </c>
      <c r="D99" s="90">
        <f aca="true" t="shared" si="11" ref="D99:H100">D50+D93</f>
        <v>26055.036</v>
      </c>
      <c r="E99" s="90">
        <f t="shared" si="11"/>
        <v>0</v>
      </c>
      <c r="F99" s="123">
        <f>G99+H99</f>
        <v>2215</v>
      </c>
      <c r="G99" s="90">
        <f t="shared" si="11"/>
        <v>0</v>
      </c>
      <c r="H99" s="90">
        <f t="shared" si="11"/>
        <v>2215</v>
      </c>
      <c r="I99" s="90">
        <f>I50+I93</f>
        <v>5399.116</v>
      </c>
      <c r="J99" s="90">
        <f>J50+J93</f>
        <v>18440.920000000002</v>
      </c>
      <c r="K99" s="166"/>
      <c r="L99" s="147"/>
    </row>
    <row r="100" spans="1:12" ht="22.5" customHeight="1" thickBot="1">
      <c r="A100" s="157"/>
      <c r="B100" s="187"/>
      <c r="C100" s="88">
        <v>2021</v>
      </c>
      <c r="D100" s="90">
        <f t="shared" si="11"/>
        <v>26055.036</v>
      </c>
      <c r="E100" s="90">
        <f t="shared" si="11"/>
        <v>0</v>
      </c>
      <c r="F100" s="123">
        <f t="shared" si="6"/>
        <v>2215</v>
      </c>
      <c r="G100" s="90">
        <f t="shared" si="11"/>
        <v>0</v>
      </c>
      <c r="H100" s="90">
        <f t="shared" si="11"/>
        <v>2215</v>
      </c>
      <c r="I100" s="90">
        <f>I51+I94</f>
        <v>5399.116</v>
      </c>
      <c r="J100" s="90">
        <f>J51+J94</f>
        <v>18440.92</v>
      </c>
      <c r="K100" s="153"/>
      <c r="L100" s="148"/>
    </row>
    <row r="101" spans="2:11" ht="29.25" customHeight="1">
      <c r="B101" s="32"/>
      <c r="C101" s="33"/>
      <c r="D101" s="31"/>
      <c r="E101" s="34"/>
      <c r="F101" s="34"/>
      <c r="G101" s="29"/>
      <c r="H101" s="35"/>
      <c r="I101" s="32"/>
      <c r="J101" s="32"/>
      <c r="K101" s="35"/>
    </row>
    <row r="102" spans="2:11" ht="23.25" customHeight="1">
      <c r="B102" s="32"/>
      <c r="C102" s="33"/>
      <c r="D102" s="33"/>
      <c r="E102" s="36"/>
      <c r="F102" s="36"/>
      <c r="G102" s="30"/>
      <c r="H102" s="51"/>
      <c r="I102" s="37"/>
      <c r="J102" s="37"/>
      <c r="K102" s="32"/>
    </row>
    <row r="103" spans="2:11" ht="20.25">
      <c r="B103" s="32"/>
      <c r="C103" s="33"/>
      <c r="D103" s="33"/>
      <c r="E103" s="36"/>
      <c r="F103" s="36"/>
      <c r="G103" s="30"/>
      <c r="H103" s="41"/>
      <c r="I103" s="32"/>
      <c r="J103" s="32"/>
      <c r="K103" s="32"/>
    </row>
    <row r="104" spans="2:11" ht="27.75" customHeight="1">
      <c r="B104" s="32"/>
      <c r="C104" s="33"/>
      <c r="D104" s="33"/>
      <c r="E104" s="32"/>
      <c r="F104" s="32"/>
      <c r="G104" s="30"/>
      <c r="H104" s="32"/>
      <c r="I104" s="31"/>
      <c r="J104" s="31"/>
      <c r="K104" s="32"/>
    </row>
    <row r="105" spans="2:11" ht="21.75" customHeight="1">
      <c r="B105" s="32"/>
      <c r="C105" s="33"/>
      <c r="D105" s="33"/>
      <c r="E105" s="32"/>
      <c r="F105" s="32"/>
      <c r="G105" s="30"/>
      <c r="H105" s="32"/>
      <c r="I105" s="32"/>
      <c r="J105" s="32"/>
      <c r="K105" s="32"/>
    </row>
    <row r="106" spans="2:11" ht="27.75" customHeight="1">
      <c r="B106" s="32"/>
      <c r="C106" s="38"/>
      <c r="D106" s="33"/>
      <c r="E106" s="32"/>
      <c r="F106" s="32"/>
      <c r="G106" s="30"/>
      <c r="H106" s="41"/>
      <c r="I106" s="32"/>
      <c r="J106" s="32"/>
      <c r="K106" s="32"/>
    </row>
    <row r="107" spans="2:10" ht="21" customHeight="1">
      <c r="B107" s="3"/>
      <c r="C107" s="3"/>
      <c r="D107" s="3"/>
      <c r="E107" s="3"/>
      <c r="F107" s="3"/>
      <c r="G107" s="3"/>
      <c r="H107" s="3"/>
      <c r="I107" s="3"/>
      <c r="J107" s="3"/>
    </row>
  </sheetData>
  <sheetProtection/>
  <mergeCells count="81">
    <mergeCell ref="C73:C75"/>
    <mergeCell ref="D73:D75"/>
    <mergeCell ref="C58:C60"/>
    <mergeCell ref="D58:D60"/>
    <mergeCell ref="C61:C63"/>
    <mergeCell ref="D61:D63"/>
    <mergeCell ref="C70:C72"/>
    <mergeCell ref="D70:D72"/>
    <mergeCell ref="C64:C66"/>
    <mergeCell ref="L85:L89"/>
    <mergeCell ref="L70:L84"/>
    <mergeCell ref="D82:D84"/>
    <mergeCell ref="L55:L69"/>
    <mergeCell ref="K85:K89"/>
    <mergeCell ref="D64:D66"/>
    <mergeCell ref="B10:L11"/>
    <mergeCell ref="B41:B46"/>
    <mergeCell ref="B12:L12"/>
    <mergeCell ref="B13:L13"/>
    <mergeCell ref="B20:B25"/>
    <mergeCell ref="B15:B19"/>
    <mergeCell ref="B31:B35"/>
    <mergeCell ref="C42:C43"/>
    <mergeCell ref="D42:D43"/>
    <mergeCell ref="D1:L1"/>
    <mergeCell ref="B2:L2"/>
    <mergeCell ref="B3:B7"/>
    <mergeCell ref="C3:C7"/>
    <mergeCell ref="D3:D7"/>
    <mergeCell ref="E3:I3"/>
    <mergeCell ref="K3:K7"/>
    <mergeCell ref="L3:L7"/>
    <mergeCell ref="E4:E7"/>
    <mergeCell ref="J3:J7"/>
    <mergeCell ref="B47:B51"/>
    <mergeCell ref="C67:C69"/>
    <mergeCell ref="D67:D69"/>
    <mergeCell ref="B55:B69"/>
    <mergeCell ref="C82:C84"/>
    <mergeCell ref="B70:B84"/>
    <mergeCell ref="B53:L53"/>
    <mergeCell ref="B54:L54"/>
    <mergeCell ref="C55:C57"/>
    <mergeCell ref="D76:D78"/>
    <mergeCell ref="B85:B89"/>
    <mergeCell ref="B90:B94"/>
    <mergeCell ref="B36:B40"/>
    <mergeCell ref="B52:L52"/>
    <mergeCell ref="B26:B30"/>
    <mergeCell ref="D55:D57"/>
    <mergeCell ref="K90:K100"/>
    <mergeCell ref="L90:L100"/>
    <mergeCell ref="C76:C78"/>
    <mergeCell ref="B95:B100"/>
    <mergeCell ref="A90:A94"/>
    <mergeCell ref="A95:A100"/>
    <mergeCell ref="L15:L40"/>
    <mergeCell ref="L41:L46"/>
    <mergeCell ref="A31:A35"/>
    <mergeCell ref="A36:A40"/>
    <mergeCell ref="A41:A46"/>
    <mergeCell ref="A47:A51"/>
    <mergeCell ref="A55:A69"/>
    <mergeCell ref="A20:A25"/>
    <mergeCell ref="A70:A84"/>
    <mergeCell ref="A3:A7"/>
    <mergeCell ref="A10:A11"/>
    <mergeCell ref="A12:A13"/>
    <mergeCell ref="A15:A19"/>
    <mergeCell ref="A85:A89"/>
    <mergeCell ref="A26:A30"/>
    <mergeCell ref="C79:C81"/>
    <mergeCell ref="D79:D81"/>
    <mergeCell ref="F4:H4"/>
    <mergeCell ref="I4:I7"/>
    <mergeCell ref="F5:H5"/>
    <mergeCell ref="F6:F7"/>
    <mergeCell ref="G6:H6"/>
    <mergeCell ref="C21:C22"/>
    <mergeCell ref="D21:D22"/>
    <mergeCell ref="B9:L9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47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adm7</cp:lastModifiedBy>
  <cp:lastPrinted>2018-10-17T06:16:08Z</cp:lastPrinted>
  <dcterms:created xsi:type="dcterms:W3CDTF">2010-09-22T09:05:38Z</dcterms:created>
  <dcterms:modified xsi:type="dcterms:W3CDTF">2018-11-07T06:57:25Z</dcterms:modified>
  <cp:category/>
  <cp:version/>
  <cp:contentType/>
  <cp:contentStatus/>
</cp:coreProperties>
</file>