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ероприят" sheetId="1" r:id="rId1"/>
    <sheet name="Лист3" sheetId="2" r:id="rId2"/>
  </sheets>
  <definedNames>
    <definedName name="_xlnm.Print_Area" localSheetId="0">'мероприят'!$A$1:$I$128</definedName>
    <definedName name="Excel_BuiltIn_Print_Area" localSheetId="0">'мероприят'!$A$1:$I$128</definedName>
  </definedNames>
  <calcPr fullCalcOnLoad="1"/>
</workbook>
</file>

<file path=xl/sharedStrings.xml><?xml version="1.0" encoding="utf-8"?>
<sst xmlns="http://schemas.openxmlformats.org/spreadsheetml/2006/main" count="66" uniqueCount="57">
  <si>
    <t>Приложение № 3</t>
  </si>
  <si>
    <t xml:space="preserve"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от 27.12.2023 № 1781  
</t>
  </si>
  <si>
    <t>Приложение № 2</t>
  </si>
  <si>
    <t xml:space="preserve">к муниципальной  программе «Энергосбережение и повышение надежности энергоснабжения в топливно-энергетическом комплексе на территории ЗАТО г.Радужный Владимирской области»                                                                                                                                                                              </t>
  </si>
  <si>
    <t>Перечень мероприятий  муниципальной  программы «Энергосбережение и повышение надежности энергоснабжения в топливно-энергетическом комплексе на территории ЗАТО г.Радужный Владимирской области»</t>
  </si>
  <si>
    <t>Наименование мероприятия</t>
  </si>
  <si>
    <t>Срок исполнения</t>
  </si>
  <si>
    <t>Объем финансирования (тыс.руб.)</t>
  </si>
  <si>
    <t>В том числе за счет:</t>
  </si>
  <si>
    <t>Внебюджетных средств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</si>
  <si>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</si>
  <si>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</si>
  <si>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Субвенции</t>
  </si>
  <si>
    <t>Собственных доходов</t>
  </si>
  <si>
    <t>Субсидии и иные межбюджетные трансферты</t>
  </si>
  <si>
    <t>Другие собственные  доходы</t>
  </si>
  <si>
    <t>1.Снижение расхода топливно-энергетических ресурсов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</si>
  <si>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</si>
  <si>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</si>
  <si>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</si>
  <si>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МКУ "ГКМХ</t>
  </si>
  <si>
    <t>Повышение эффективности использования энергетических ресурсов в жилищно-коммунальном  хозяйстве ЗАТО г. Радужный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</si>
  <si>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</si>
  <si>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Итого по пункту 1</t>
  </si>
  <si>
    <t>2. Ремонт, реконструкция электрических сетей, трансформаторных подстанций и кабельных линий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</si>
  <si>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</si>
  <si>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;  от ЦТП-1 до ТП-15-30  (2 кабеля по 470м); от ЦРП-7 до ТП-15-16 (2 кабеля по 1100м),                                               2021 год: от ЦРП-7 до ТП-15-16 (2 кабеля по 390м); от ЦРП-8 камера 11 - ТП 110/10 длиной 280м; 2023 год -   от ТП 110-10 шк.13 до ЦРП-2 кам.15 квартала 13/13 ( 2 кабеля по 1030 м)</t>
  </si>
  <si>
    <t>МКУ "ГКМХ"</t>
  </si>
  <si>
    <t>экономия электроэнергии за счет снижения затрат на аварийные и текущие ремонты</t>
  </si>
  <si>
    <t>2.2. Модернизация системы уличного наружного освещения ЗАТО г.Радужный Владимирской области (замена светильников на энергосберегающие, замена СИП, монтаж СИП. 2021 г: проверка сметной документации)</t>
  </si>
  <si>
    <t>2.3. Текущий ремонт кабельной линии 10 кВ, соединящей напрямую резервный источник с потребителеми</t>
  </si>
  <si>
    <t>2.4. Замена кабеля 0,4кВ от ТП 15-14  до ж.д. №17 квартала 3</t>
  </si>
  <si>
    <t xml:space="preserve">2.5. Прокладка резервного кабеля 0,4 кВ от ТП 17-1 до здания КПП ЗАТО г. Радужный с разработкой проектно-сметной документации </t>
  </si>
  <si>
    <t>2.6. Расчистка охранной зрны ВЛЭП 110кВ от кустарника и мелколесья</t>
  </si>
  <si>
    <t>Итого по пункту 2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</si>
  <si>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</si>
  <si>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</si>
  <si>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</si>
  <si>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Обеспечение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</si>
  <si>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</si>
  <si>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</si>
  <si>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</si>
  <si>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3.4. Актуализация схемы водоснабжения и водоотведения, теплоснабжения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</si>
  <si>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</si>
  <si>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3.6. Замена запорной арматуры на газопроводе с. Спасское-ГРП г.Радужный Владимирской области</t>
  </si>
  <si>
    <t>Итого по пункту 3</t>
  </si>
  <si>
    <t>4. Мероприятия в целях реализации  концессионных соглашений  от 17.09.2015 № 2015-01-ТС и № 2015-02-ВС</t>
  </si>
  <si>
    <t>Цель: Повышение надежности теплоснабжения, водоснабжения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</si>
  <si>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</si>
  <si>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</si>
  <si>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Снижение аварийных ситуаций на 30% на  объектах теплоснабжения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</si>
  <si>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</si>
  <si>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>Снижение аварийных ситуаций на 30% на  объектах водоснабжения</t>
  </si>
  <si>
    <t xml:space="preserve"> Итого по пункту 4</t>
  </si>
  <si>
    <t>ВСЕГО по программе</t>
  </si>
  <si>
    <t>2017-2025</t>
  </si>
  <si>
    <t>А.И. Дубова, 3 42 95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</si>
</sst>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.00000"/>
    <numFmt numFmtId="167" formatCode="#,##0.00"/>
    <numFmt numFmtId="168" formatCode="#,##0.00000"/>
    <numFmt numFmtId="169" formatCode="#,##0.0000"/>
    <numFmt numFmtId="170" formatCode="0.0000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Fill="1" applyBorder="1" applyAlignment="1">
      <alignment horizontal="center" vertical="top" wrapText="1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right" vertical="center"/>
    </xf>
    <xf numFmtId="166" fontId="0" fillId="0" borderId="0" xfId="0" applyNumberFormat="1" applyFill="1" applyAlignment="1">
      <alignment/>
    </xf>
    <xf numFmtId="164" fontId="3" fillId="2" borderId="2" xfId="0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>
      <alignment horizontal="right" vertical="center"/>
    </xf>
    <xf numFmtId="168" fontId="3" fillId="2" borderId="2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164" fontId="3" fillId="0" borderId="2" xfId="0" applyFont="1" applyFill="1" applyBorder="1" applyAlignment="1">
      <alignment horizontal="center" vertical="top" wrapText="1"/>
    </xf>
    <xf numFmtId="169" fontId="3" fillId="0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 applyProtection="1">
      <alignment horizontal="center" vertical="top" wrapText="1"/>
      <protection/>
    </xf>
    <xf numFmtId="166" fontId="3" fillId="0" borderId="2" xfId="0" applyNumberFormat="1" applyFont="1" applyFill="1" applyBorder="1" applyAlignment="1">
      <alignment vertical="center" wrapText="1"/>
    </xf>
    <xf numFmtId="170" fontId="0" fillId="0" borderId="0" xfId="0" applyNumberFormat="1" applyFill="1" applyAlignment="1">
      <alignment/>
    </xf>
    <xf numFmtId="164" fontId="4" fillId="0" borderId="2" xfId="0" applyNumberFormat="1" applyFont="1" applyFill="1" applyBorder="1" applyAlignment="1" applyProtection="1">
      <alignment horizontal="center" vertical="top" wrapText="1"/>
      <protection/>
    </xf>
    <xf numFmtId="164" fontId="4" fillId="0" borderId="3" xfId="0" applyNumberFormat="1" applyFont="1" applyFill="1" applyBorder="1" applyAlignment="1" applyProtection="1">
      <alignment horizontal="center" vertical="top" wrapText="1"/>
      <protection/>
    </xf>
    <xf numFmtId="164" fontId="4" fillId="0" borderId="4" xfId="0" applyNumberFormat="1" applyFont="1" applyFill="1" applyBorder="1" applyAlignment="1" applyProtection="1">
      <alignment horizontal="center" vertical="top" wrapText="1"/>
      <protection/>
    </xf>
    <xf numFmtId="167" fontId="3" fillId="0" borderId="2" xfId="0" applyNumberFormat="1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right" wrapText="1"/>
    </xf>
    <xf numFmtId="164" fontId="3" fillId="0" borderId="5" xfId="0" applyFont="1" applyBorder="1" applyAlignment="1">
      <alignment horizontal="left" vertical="top" wrapText="1"/>
    </xf>
    <xf numFmtId="164" fontId="3" fillId="0" borderId="5" xfId="0" applyFont="1" applyBorder="1" applyAlignment="1">
      <alignment horizontal="right" wrapText="1"/>
    </xf>
    <xf numFmtId="164" fontId="0" fillId="0" borderId="5" xfId="0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right" vertical="center" wrapText="1"/>
    </xf>
    <xf numFmtId="164" fontId="3" fillId="2" borderId="2" xfId="0" applyFont="1" applyFill="1" applyBorder="1" applyAlignment="1">
      <alignment horizontal="right" vertical="center"/>
    </xf>
    <xf numFmtId="166" fontId="3" fillId="2" borderId="2" xfId="0" applyNumberFormat="1" applyFont="1" applyFill="1" applyBorder="1" applyAlignment="1">
      <alignment horizontal="right"/>
    </xf>
    <xf numFmtId="164" fontId="3" fillId="2" borderId="5" xfId="0" applyFont="1" applyFill="1" applyBorder="1" applyAlignment="1">
      <alignment horizontal="right" wrapText="1"/>
    </xf>
    <xf numFmtId="164" fontId="4" fillId="0" borderId="2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/>
    </xf>
    <xf numFmtId="167" fontId="4" fillId="0" borderId="2" xfId="0" applyNumberFormat="1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left" vertical="top"/>
    </xf>
    <xf numFmtId="164" fontId="3" fillId="2" borderId="2" xfId="0" applyFont="1" applyFill="1" applyBorder="1" applyAlignment="1">
      <alignment/>
    </xf>
    <xf numFmtId="168" fontId="3" fillId="2" borderId="2" xfId="0" applyNumberFormat="1" applyFont="1" applyFill="1" applyBorder="1" applyAlignment="1">
      <alignment horizontal="right"/>
    </xf>
    <xf numFmtId="164" fontId="3" fillId="0" borderId="2" xfId="0" applyFont="1" applyFill="1" applyBorder="1" applyAlignment="1">
      <alignment/>
    </xf>
    <xf numFmtId="164" fontId="3" fillId="2" borderId="2" xfId="0" applyFont="1" applyFill="1" applyBorder="1" applyAlignment="1">
      <alignment horizontal="right"/>
    </xf>
    <xf numFmtId="168" fontId="3" fillId="2" borderId="2" xfId="0" applyNumberFormat="1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2" xfId="0" applyBorder="1" applyAlignment="1">
      <alignment vertical="top"/>
    </xf>
    <xf numFmtId="164" fontId="3" fillId="0" borderId="0" xfId="0" applyFont="1" applyFill="1" applyBorder="1" applyAlignment="1">
      <alignment horizontal="left" vertical="top"/>
    </xf>
    <xf numFmtId="164" fontId="3" fillId="2" borderId="0" xfId="0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4" fontId="5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tabSelected="1" workbookViewId="0" topLeftCell="A1">
      <selection activeCell="J45" sqref="J1:J65536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3.85156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5.00390625" style="2" customWidth="1"/>
    <col min="11" max="11" width="16.00390625" style="0" customWidth="1"/>
  </cols>
  <sheetData>
    <row r="1" spans="5:9" ht="15" customHeight="1">
      <c r="E1" s="3" t="s">
        <v>0</v>
      </c>
      <c r="F1" s="3"/>
      <c r="G1" s="3"/>
      <c r="H1" s="3"/>
      <c r="I1" s="3"/>
    </row>
    <row r="2" spans="5:9" ht="53.25" customHeight="1">
      <c r="E2" s="4" t="s">
        <v>1</v>
      </c>
      <c r="F2" s="4"/>
      <c r="G2" s="4"/>
      <c r="H2" s="4"/>
      <c r="I2" s="4"/>
    </row>
    <row r="3" spans="5:9" ht="15" customHeight="1">
      <c r="E3" s="3" t="s">
        <v>2</v>
      </c>
      <c r="F3" s="3"/>
      <c r="G3" s="3"/>
      <c r="H3" s="3"/>
      <c r="I3" s="3"/>
    </row>
    <row r="4" spans="5:9" ht="51" customHeight="1">
      <c r="E4" s="5" t="s">
        <v>3</v>
      </c>
      <c r="F4" s="5"/>
      <c r="G4" s="5"/>
      <c r="H4" s="5"/>
      <c r="I4" s="5"/>
    </row>
    <row r="5" spans="1:9" ht="15" customHeight="1">
      <c r="A5" s="6"/>
      <c r="B5" s="6"/>
      <c r="C5" s="6"/>
      <c r="D5" s="6"/>
      <c r="E5" s="3"/>
      <c r="F5" s="3"/>
      <c r="G5" s="3"/>
      <c r="H5" s="3"/>
      <c r="I5" s="3"/>
    </row>
    <row r="6" spans="1:9" ht="0" customHeight="1" hidden="1">
      <c r="A6" s="6"/>
      <c r="B6" s="6"/>
      <c r="C6" s="6"/>
      <c r="D6" s="6"/>
      <c r="E6" s="5"/>
      <c r="F6" s="5"/>
      <c r="G6" s="5"/>
      <c r="H6" s="5"/>
      <c r="I6" s="5"/>
    </row>
    <row r="7" spans="1:9" ht="36" customHeight="1">
      <c r="A7" s="5" t="s">
        <v>4</v>
      </c>
      <c r="B7" s="5"/>
      <c r="C7" s="5"/>
      <c r="D7" s="5"/>
      <c r="E7" s="5"/>
      <c r="F7" s="5"/>
      <c r="G7" s="5"/>
      <c r="H7" s="5"/>
      <c r="I7" s="5"/>
    </row>
    <row r="8" spans="1:9" ht="1.5" customHeight="1" hidden="1">
      <c r="A8" s="7"/>
      <c r="B8" s="7"/>
      <c r="C8" s="7"/>
      <c r="D8" s="7"/>
      <c r="E8" s="7"/>
      <c r="F8" s="7"/>
      <c r="G8" s="7"/>
      <c r="H8" s="7"/>
      <c r="I8" s="7"/>
    </row>
    <row r="9" spans="1:9" ht="21" customHeight="1">
      <c r="A9" s="8" t="s">
        <v>5</v>
      </c>
      <c r="B9" s="8" t="s">
        <v>6</v>
      </c>
      <c r="C9" s="8" t="s">
        <v>7</v>
      </c>
      <c r="D9" s="8" t="s">
        <v>8</v>
      </c>
      <c r="E9" s="8"/>
      <c r="F9" s="8"/>
      <c r="G9" s="8" t="s">
        <v>9</v>
      </c>
      <c r="H9" s="8" t="s">
        <v>10</v>
      </c>
      <c r="I9" s="8" t="s">
        <v>11</v>
      </c>
    </row>
    <row r="10" spans="1:9" ht="23.25" customHeight="1">
      <c r="A10" s="8"/>
      <c r="B10" s="8"/>
      <c r="C10" s="8"/>
      <c r="D10" s="8" t="s">
        <v>12</v>
      </c>
      <c r="E10" s="8" t="s">
        <v>13</v>
      </c>
      <c r="F10" s="8"/>
      <c r="G10" s="8"/>
      <c r="H10" s="8"/>
      <c r="I10" s="8"/>
    </row>
    <row r="11" spans="1:9" ht="52.5">
      <c r="A11" s="8"/>
      <c r="B11" s="8"/>
      <c r="C11" s="8"/>
      <c r="D11" s="8"/>
      <c r="E11" s="8" t="s">
        <v>14</v>
      </c>
      <c r="F11" s="8" t="s">
        <v>15</v>
      </c>
      <c r="G11" s="8"/>
      <c r="H11" s="8"/>
      <c r="I11" s="8"/>
    </row>
    <row r="12" spans="1:9" ht="18" customHeight="1">
      <c r="A12" s="9" t="s">
        <v>16</v>
      </c>
      <c r="B12" s="9"/>
      <c r="C12" s="9"/>
      <c r="D12" s="9"/>
      <c r="E12" s="9"/>
      <c r="F12" s="9"/>
      <c r="G12" s="9"/>
      <c r="H12" s="9"/>
      <c r="I12" s="9"/>
    </row>
    <row r="13" spans="1:9" ht="18" customHeight="1">
      <c r="A13" s="10" t="s">
        <v>17</v>
      </c>
      <c r="B13" s="10"/>
      <c r="C13" s="10"/>
      <c r="D13" s="10"/>
      <c r="E13" s="10"/>
      <c r="F13" s="10"/>
      <c r="G13" s="10"/>
      <c r="H13" s="10"/>
      <c r="I13" s="10"/>
    </row>
    <row r="14" spans="1:9" ht="17.25" customHeight="1">
      <c r="A14" s="10" t="s">
        <v>18</v>
      </c>
      <c r="B14" s="10"/>
      <c r="C14" s="10"/>
      <c r="D14" s="10"/>
      <c r="E14" s="10"/>
      <c r="F14" s="10"/>
      <c r="G14" s="10"/>
      <c r="H14" s="10"/>
      <c r="I14" s="10"/>
    </row>
    <row r="15" spans="1:9" ht="17.25" customHeight="1">
      <c r="A15" s="11" t="s">
        <v>19</v>
      </c>
      <c r="B15" s="12">
        <v>2017</v>
      </c>
      <c r="C15" s="13">
        <v>257.21298</v>
      </c>
      <c r="D15" s="14"/>
      <c r="E15" s="15"/>
      <c r="F15" s="15">
        <f aca="true" t="shared" si="0" ref="F15:F16">C15</f>
        <v>257.21298</v>
      </c>
      <c r="G15" s="16"/>
      <c r="H15" s="17" t="s">
        <v>20</v>
      </c>
      <c r="I15" s="18" t="s">
        <v>21</v>
      </c>
    </row>
    <row r="16" spans="1:10" ht="17.25" customHeight="1">
      <c r="A16" s="11"/>
      <c r="B16" s="12">
        <v>2018</v>
      </c>
      <c r="C16" s="19">
        <v>111.31479</v>
      </c>
      <c r="D16" s="14"/>
      <c r="E16" s="15"/>
      <c r="F16" s="15">
        <f t="shared" si="0"/>
        <v>111.31479</v>
      </c>
      <c r="G16" s="16"/>
      <c r="H16" s="17"/>
      <c r="I16" s="18"/>
      <c r="J16" s="20"/>
    </row>
    <row r="17" spans="1:11" ht="15" customHeight="1">
      <c r="A17" s="11"/>
      <c r="B17" s="21">
        <v>2019</v>
      </c>
      <c r="C17" s="22">
        <v>156.58772</v>
      </c>
      <c r="D17" s="23"/>
      <c r="E17" s="24"/>
      <c r="F17" s="22">
        <f>SUM(C17)</f>
        <v>156.58772</v>
      </c>
      <c r="G17" s="25"/>
      <c r="H17" s="17"/>
      <c r="I17" s="18"/>
      <c r="K17" s="26"/>
    </row>
    <row r="18" spans="1:9" ht="12.75" customHeight="1">
      <c r="A18" s="11"/>
      <c r="B18" s="21">
        <v>2020</v>
      </c>
      <c r="C18" s="22">
        <v>57.805</v>
      </c>
      <c r="D18" s="23"/>
      <c r="E18" s="24"/>
      <c r="F18" s="22">
        <v>57.805</v>
      </c>
      <c r="G18" s="16"/>
      <c r="H18" s="17"/>
      <c r="I18" s="18"/>
    </row>
    <row r="19" spans="1:9" ht="13.5" customHeight="1">
      <c r="A19" s="11"/>
      <c r="B19" s="21">
        <v>2021</v>
      </c>
      <c r="C19" s="22">
        <v>12.078</v>
      </c>
      <c r="D19" s="23"/>
      <c r="E19" s="24"/>
      <c r="F19" s="24">
        <v>19.5372</v>
      </c>
      <c r="G19" s="16"/>
      <c r="H19" s="17"/>
      <c r="I19" s="18"/>
    </row>
    <row r="20" spans="1:9" ht="12.75" customHeight="1">
      <c r="A20" s="11"/>
      <c r="B20" s="12">
        <v>2022</v>
      </c>
      <c r="C20" s="22">
        <v>36.933</v>
      </c>
      <c r="D20" s="14"/>
      <c r="E20" s="15"/>
      <c r="F20" s="13">
        <v>36.933</v>
      </c>
      <c r="G20" s="16"/>
      <c r="H20" s="17"/>
      <c r="I20" s="18"/>
    </row>
    <row r="21" spans="1:9" ht="14.25" customHeight="1">
      <c r="A21" s="11"/>
      <c r="B21" s="12">
        <v>2023</v>
      </c>
      <c r="C21" s="22">
        <v>50.6</v>
      </c>
      <c r="D21" s="14"/>
      <c r="E21" s="15"/>
      <c r="F21" s="13">
        <v>50.6</v>
      </c>
      <c r="G21" s="16"/>
      <c r="H21" s="17"/>
      <c r="I21" s="18"/>
    </row>
    <row r="22" spans="1:9" ht="12" customHeight="1">
      <c r="A22" s="11"/>
      <c r="B22" s="12">
        <v>2024</v>
      </c>
      <c r="C22" s="22">
        <v>0</v>
      </c>
      <c r="D22" s="14"/>
      <c r="E22" s="15"/>
      <c r="F22" s="13">
        <v>0</v>
      </c>
      <c r="G22" s="16"/>
      <c r="H22" s="17"/>
      <c r="I22" s="18"/>
    </row>
    <row r="23" spans="1:9" ht="12" customHeight="1">
      <c r="A23" s="11"/>
      <c r="B23" s="12">
        <v>2025</v>
      </c>
      <c r="C23" s="22">
        <v>0</v>
      </c>
      <c r="D23" s="14"/>
      <c r="E23" s="15"/>
      <c r="F23" s="13">
        <v>0</v>
      </c>
      <c r="G23" s="16"/>
      <c r="H23" s="17"/>
      <c r="I23" s="18"/>
    </row>
    <row r="24" spans="1:9" ht="16.5" customHeight="1">
      <c r="A24" s="27" t="s">
        <v>22</v>
      </c>
      <c r="B24" s="12">
        <v>2017</v>
      </c>
      <c r="C24" s="13">
        <v>39.86038</v>
      </c>
      <c r="D24" s="28"/>
      <c r="E24" s="28"/>
      <c r="F24" s="15">
        <f aca="true" t="shared" si="1" ref="F24:F25">C24</f>
        <v>39.86038</v>
      </c>
      <c r="G24" s="16"/>
      <c r="H24" s="29" t="s">
        <v>20</v>
      </c>
      <c r="I24" s="18"/>
    </row>
    <row r="25" spans="1:9" ht="16.5" customHeight="1">
      <c r="A25" s="27"/>
      <c r="B25" s="12">
        <v>2018</v>
      </c>
      <c r="C25" s="19">
        <v>0</v>
      </c>
      <c r="D25" s="28"/>
      <c r="E25" s="28"/>
      <c r="F25" s="28">
        <f t="shared" si="1"/>
        <v>0</v>
      </c>
      <c r="G25" s="16"/>
      <c r="H25" s="29"/>
      <c r="I25" s="18"/>
    </row>
    <row r="26" spans="1:9" ht="15" customHeight="1">
      <c r="A26" s="27"/>
      <c r="B26" s="12">
        <v>2019</v>
      </c>
      <c r="C26" s="13">
        <f>D26+E26+F26</f>
        <v>0</v>
      </c>
      <c r="D26" s="28"/>
      <c r="E26" s="28"/>
      <c r="F26" s="28">
        <v>0</v>
      </c>
      <c r="G26" s="16"/>
      <c r="H26" s="29"/>
      <c r="I26" s="18"/>
    </row>
    <row r="27" spans="1:9" ht="18" customHeight="1">
      <c r="A27" s="27"/>
      <c r="B27" s="12">
        <v>2020</v>
      </c>
      <c r="C27" s="13">
        <v>0</v>
      </c>
      <c r="D27" s="28"/>
      <c r="E27" s="28"/>
      <c r="F27" s="28">
        <v>0</v>
      </c>
      <c r="G27" s="16"/>
      <c r="H27" s="29"/>
      <c r="I27" s="18"/>
    </row>
    <row r="28" spans="1:9" ht="14.25" customHeight="1">
      <c r="A28" s="27"/>
      <c r="B28" s="12">
        <v>2021</v>
      </c>
      <c r="C28" s="13">
        <v>7.4592</v>
      </c>
      <c r="D28" s="28"/>
      <c r="E28" s="28"/>
      <c r="F28" s="28">
        <v>0</v>
      </c>
      <c r="G28" s="16"/>
      <c r="H28" s="29"/>
      <c r="I28" s="18"/>
    </row>
    <row r="29" spans="1:9" ht="13.5" customHeight="1">
      <c r="A29" s="27"/>
      <c r="B29" s="12">
        <v>2022</v>
      </c>
      <c r="C29" s="13">
        <v>0</v>
      </c>
      <c r="D29" s="28"/>
      <c r="E29" s="28"/>
      <c r="F29" s="28">
        <v>0</v>
      </c>
      <c r="G29" s="16"/>
      <c r="H29" s="29"/>
      <c r="I29" s="18"/>
    </row>
    <row r="30" spans="1:9" ht="13.5" customHeight="1">
      <c r="A30" s="27"/>
      <c r="B30" s="12">
        <v>2023</v>
      </c>
      <c r="C30" s="13">
        <v>0</v>
      </c>
      <c r="D30" s="28"/>
      <c r="E30" s="28"/>
      <c r="F30" s="28">
        <v>0</v>
      </c>
      <c r="G30" s="16"/>
      <c r="H30" s="29"/>
      <c r="I30" s="18"/>
    </row>
    <row r="31" spans="1:9" ht="16.5" customHeight="1">
      <c r="A31" s="27"/>
      <c r="B31" s="12">
        <v>2024</v>
      </c>
      <c r="C31" s="13">
        <v>0</v>
      </c>
      <c r="D31" s="28"/>
      <c r="E31" s="28"/>
      <c r="F31" s="28">
        <v>0</v>
      </c>
      <c r="G31" s="16"/>
      <c r="H31" s="29"/>
      <c r="I31" s="18"/>
    </row>
    <row r="32" spans="1:9" ht="16.5" customHeight="1">
      <c r="A32" s="27"/>
      <c r="B32" s="12">
        <v>2025</v>
      </c>
      <c r="C32" s="13">
        <v>0</v>
      </c>
      <c r="D32" s="28"/>
      <c r="E32" s="28"/>
      <c r="F32" s="28">
        <v>0</v>
      </c>
      <c r="G32" s="16"/>
      <c r="H32" s="29"/>
      <c r="I32" s="18"/>
    </row>
    <row r="33" spans="1:9" ht="14.25" customHeight="1">
      <c r="A33" s="8" t="s">
        <v>23</v>
      </c>
      <c r="B33" s="30">
        <v>2017</v>
      </c>
      <c r="C33" s="31">
        <f aca="true" t="shared" si="2" ref="C33:C40">D33+E33+F33</f>
        <v>297.07336000000004</v>
      </c>
      <c r="D33" s="31"/>
      <c r="E33" s="31"/>
      <c r="F33" s="31">
        <f>F15+F24</f>
        <v>297.07336000000004</v>
      </c>
      <c r="G33" s="16"/>
      <c r="H33" s="16"/>
      <c r="I33" s="32"/>
    </row>
    <row r="34" spans="1:9" ht="15" customHeight="1">
      <c r="A34" s="8"/>
      <c r="B34" s="30">
        <v>2018</v>
      </c>
      <c r="C34" s="31">
        <f t="shared" si="2"/>
        <v>111.31479</v>
      </c>
      <c r="D34" s="31"/>
      <c r="E34" s="31"/>
      <c r="F34" s="31">
        <f aca="true" t="shared" si="3" ref="F34:F41">SUM(F25+F16)</f>
        <v>111.31479</v>
      </c>
      <c r="G34" s="16"/>
      <c r="H34" s="16"/>
      <c r="I34" s="32"/>
    </row>
    <row r="35" spans="1:9" ht="14.25">
      <c r="A35" s="8"/>
      <c r="B35" s="30">
        <v>2019</v>
      </c>
      <c r="C35" s="31">
        <f t="shared" si="2"/>
        <v>156.58772</v>
      </c>
      <c r="D35" s="31"/>
      <c r="E35" s="31"/>
      <c r="F35" s="31">
        <f t="shared" si="3"/>
        <v>156.58772</v>
      </c>
      <c r="G35" s="16"/>
      <c r="H35" s="16"/>
      <c r="I35" s="32"/>
    </row>
    <row r="36" spans="1:9" ht="14.25">
      <c r="A36" s="8"/>
      <c r="B36" s="30">
        <v>2020</v>
      </c>
      <c r="C36" s="31">
        <f t="shared" si="2"/>
        <v>57.805</v>
      </c>
      <c r="D36" s="31"/>
      <c r="E36" s="31"/>
      <c r="F36" s="31">
        <f t="shared" si="3"/>
        <v>57.805</v>
      </c>
      <c r="G36" s="16"/>
      <c r="H36" s="16"/>
      <c r="I36" s="32"/>
    </row>
    <row r="37" spans="1:9" ht="14.25">
      <c r="A37" s="8"/>
      <c r="B37" s="30">
        <v>2021</v>
      </c>
      <c r="C37" s="31">
        <f t="shared" si="2"/>
        <v>19.5372</v>
      </c>
      <c r="D37" s="31"/>
      <c r="E37" s="31"/>
      <c r="F37" s="31">
        <f t="shared" si="3"/>
        <v>19.5372</v>
      </c>
      <c r="G37" s="16"/>
      <c r="H37" s="16"/>
      <c r="I37" s="32"/>
    </row>
    <row r="38" spans="1:9" ht="14.25">
      <c r="A38" s="8"/>
      <c r="B38" s="30">
        <v>2022</v>
      </c>
      <c r="C38" s="31">
        <f t="shared" si="2"/>
        <v>36.933</v>
      </c>
      <c r="D38" s="31"/>
      <c r="E38" s="31"/>
      <c r="F38" s="31">
        <f t="shared" si="3"/>
        <v>36.933</v>
      </c>
      <c r="G38" s="16"/>
      <c r="H38" s="16"/>
      <c r="I38" s="32"/>
    </row>
    <row r="39" spans="1:9" ht="14.25">
      <c r="A39" s="8"/>
      <c r="B39" s="30">
        <v>2023</v>
      </c>
      <c r="C39" s="31">
        <f t="shared" si="2"/>
        <v>50.6</v>
      </c>
      <c r="D39" s="31"/>
      <c r="E39" s="31"/>
      <c r="F39" s="31">
        <f t="shared" si="3"/>
        <v>50.6</v>
      </c>
      <c r="G39" s="16"/>
      <c r="H39" s="16"/>
      <c r="I39" s="32"/>
    </row>
    <row r="40" spans="1:9" ht="14.25">
      <c r="A40" s="8"/>
      <c r="B40" s="30">
        <v>2024</v>
      </c>
      <c r="C40" s="31">
        <f t="shared" si="2"/>
        <v>0</v>
      </c>
      <c r="D40" s="31"/>
      <c r="E40" s="31"/>
      <c r="F40" s="31">
        <f t="shared" si="3"/>
        <v>0</v>
      </c>
      <c r="G40" s="16"/>
      <c r="H40" s="16"/>
      <c r="I40" s="32"/>
    </row>
    <row r="41" spans="1:9" ht="14.25">
      <c r="A41" s="8"/>
      <c r="B41" s="30">
        <v>2025</v>
      </c>
      <c r="C41" s="31">
        <f>SUM(C32+C23)</f>
        <v>0</v>
      </c>
      <c r="D41" s="31"/>
      <c r="E41" s="31"/>
      <c r="F41" s="31">
        <f t="shared" si="3"/>
        <v>0</v>
      </c>
      <c r="G41" s="16"/>
      <c r="H41" s="16"/>
      <c r="I41" s="32"/>
    </row>
    <row r="42" spans="1:9" ht="15" customHeight="1">
      <c r="A42" s="9" t="s">
        <v>24</v>
      </c>
      <c r="B42" s="9"/>
      <c r="C42" s="9"/>
      <c r="D42" s="9"/>
      <c r="E42" s="9"/>
      <c r="F42" s="9"/>
      <c r="G42" s="9"/>
      <c r="H42" s="9"/>
      <c r="I42" s="9"/>
    </row>
    <row r="43" spans="1:9" ht="33.75" customHeight="1">
      <c r="A43" s="10" t="s">
        <v>25</v>
      </c>
      <c r="B43" s="10"/>
      <c r="C43" s="10"/>
      <c r="D43" s="10"/>
      <c r="E43" s="10"/>
      <c r="F43" s="10"/>
      <c r="G43" s="10"/>
      <c r="H43" s="10"/>
      <c r="I43" s="10"/>
    </row>
    <row r="44" spans="1:9" ht="24.75" customHeight="1">
      <c r="A44" s="33" t="s">
        <v>26</v>
      </c>
      <c r="B44" s="12">
        <v>2017</v>
      </c>
      <c r="C44" s="13">
        <v>164.023</v>
      </c>
      <c r="D44" s="13"/>
      <c r="E44" s="34"/>
      <c r="F44" s="34">
        <v>164.023</v>
      </c>
      <c r="G44" s="16"/>
      <c r="H44" s="29" t="s">
        <v>27</v>
      </c>
      <c r="I44" s="17" t="s">
        <v>28</v>
      </c>
    </row>
    <row r="45" spans="1:9" ht="21.75" customHeight="1">
      <c r="A45" s="33"/>
      <c r="B45" s="12">
        <v>2018</v>
      </c>
      <c r="C45" s="13">
        <v>0</v>
      </c>
      <c r="D45" s="13"/>
      <c r="E45" s="34"/>
      <c r="F45" s="34">
        <f>C45</f>
        <v>0</v>
      </c>
      <c r="G45" s="16"/>
      <c r="H45" s="29"/>
      <c r="I45" s="17"/>
    </row>
    <row r="46" spans="1:9" ht="23.25" customHeight="1">
      <c r="A46" s="33"/>
      <c r="B46" s="12">
        <v>2019</v>
      </c>
      <c r="C46" s="13">
        <v>1954.114</v>
      </c>
      <c r="D46" s="13"/>
      <c r="E46" s="34"/>
      <c r="F46" s="13">
        <f>SUM(C46)</f>
        <v>1954.114</v>
      </c>
      <c r="G46" s="16"/>
      <c r="H46" s="29"/>
      <c r="I46" s="17"/>
    </row>
    <row r="47" spans="1:10" ht="24" customHeight="1">
      <c r="A47" s="33"/>
      <c r="B47" s="12">
        <v>2020</v>
      </c>
      <c r="C47" s="13">
        <v>4614.44782</v>
      </c>
      <c r="D47" s="13"/>
      <c r="E47" s="34"/>
      <c r="F47" s="13">
        <v>4614.44782</v>
      </c>
      <c r="G47" s="16"/>
      <c r="H47" s="29"/>
      <c r="I47" s="17"/>
      <c r="J47" s="35"/>
    </row>
    <row r="48" spans="1:9" ht="24" customHeight="1">
      <c r="A48" s="33"/>
      <c r="B48" s="12">
        <v>2021</v>
      </c>
      <c r="C48" s="13">
        <f aca="true" t="shared" si="4" ref="C48:C49">D48+E48+F48</f>
        <v>2039.604</v>
      </c>
      <c r="D48" s="13"/>
      <c r="E48" s="34"/>
      <c r="F48" s="13">
        <v>2039.604</v>
      </c>
      <c r="G48" s="16"/>
      <c r="H48" s="29"/>
      <c r="I48" s="17"/>
    </row>
    <row r="49" spans="1:9" ht="24" customHeight="1">
      <c r="A49" s="33"/>
      <c r="B49" s="12">
        <v>2022</v>
      </c>
      <c r="C49" s="13">
        <f t="shared" si="4"/>
        <v>0</v>
      </c>
      <c r="D49" s="13"/>
      <c r="E49" s="34"/>
      <c r="F49" s="13">
        <v>0</v>
      </c>
      <c r="G49" s="16"/>
      <c r="H49" s="29"/>
      <c r="I49" s="17"/>
    </row>
    <row r="50" spans="1:9" ht="19.5" customHeight="1">
      <c r="A50" s="33"/>
      <c r="B50" s="12">
        <v>2023</v>
      </c>
      <c r="C50" s="13">
        <v>0</v>
      </c>
      <c r="D50" s="13"/>
      <c r="E50" s="34"/>
      <c r="F50" s="13">
        <v>0</v>
      </c>
      <c r="G50" s="16"/>
      <c r="H50" s="29"/>
      <c r="I50" s="17"/>
    </row>
    <row r="51" spans="1:9" ht="21" customHeight="1">
      <c r="A51" s="33"/>
      <c r="B51" s="12">
        <v>2024</v>
      </c>
      <c r="C51" s="13">
        <v>0</v>
      </c>
      <c r="D51" s="13"/>
      <c r="E51" s="34"/>
      <c r="F51" s="13">
        <v>0</v>
      </c>
      <c r="G51" s="16"/>
      <c r="H51" s="29"/>
      <c r="I51" s="17"/>
    </row>
    <row r="52" spans="1:9" ht="32.25" customHeight="1">
      <c r="A52" s="33"/>
      <c r="B52" s="12">
        <v>2025</v>
      </c>
      <c r="C52" s="13">
        <v>0</v>
      </c>
      <c r="D52" s="13"/>
      <c r="E52" s="34"/>
      <c r="F52" s="13">
        <v>0</v>
      </c>
      <c r="G52" s="16"/>
      <c r="H52" s="29"/>
      <c r="I52" s="17"/>
    </row>
    <row r="53" spans="1:9" ht="40.5" customHeight="1">
      <c r="A53" s="36" t="s">
        <v>29</v>
      </c>
      <c r="B53" s="12">
        <v>2021</v>
      </c>
      <c r="C53" s="13">
        <v>6000</v>
      </c>
      <c r="D53" s="13"/>
      <c r="E53" s="34"/>
      <c r="F53" s="13">
        <v>6000</v>
      </c>
      <c r="G53" s="16"/>
      <c r="H53" s="29"/>
      <c r="I53" s="17"/>
    </row>
    <row r="54" spans="1:9" ht="54.75" customHeight="1">
      <c r="A54" s="36"/>
      <c r="B54" s="12">
        <v>2023</v>
      </c>
      <c r="C54" s="13">
        <v>0</v>
      </c>
      <c r="D54" s="13"/>
      <c r="E54" s="34"/>
      <c r="F54" s="13">
        <v>0</v>
      </c>
      <c r="G54" s="16"/>
      <c r="H54" s="29"/>
      <c r="I54" s="17"/>
    </row>
    <row r="55" spans="1:9" ht="53.25" customHeight="1">
      <c r="A55" s="37" t="s">
        <v>30</v>
      </c>
      <c r="B55" s="12">
        <v>2021</v>
      </c>
      <c r="C55" s="13">
        <f>D55+E55+F55</f>
        <v>11753.8936</v>
      </c>
      <c r="D55" s="13"/>
      <c r="E55" s="34"/>
      <c r="F55" s="13">
        <v>11753.8936</v>
      </c>
      <c r="G55" s="16"/>
      <c r="H55" s="29"/>
      <c r="I55" s="17"/>
    </row>
    <row r="56" spans="1:9" ht="33.75" customHeight="1">
      <c r="A56" s="36" t="s">
        <v>31</v>
      </c>
      <c r="B56" s="12">
        <v>2021</v>
      </c>
      <c r="C56" s="13">
        <v>345.15</v>
      </c>
      <c r="D56" s="13"/>
      <c r="E56" s="34"/>
      <c r="F56" s="13">
        <v>345.15</v>
      </c>
      <c r="G56" s="16"/>
      <c r="H56" s="29"/>
      <c r="I56" s="17"/>
    </row>
    <row r="57" spans="1:9" ht="65.25" customHeight="1">
      <c r="A57" s="38" t="s">
        <v>32</v>
      </c>
      <c r="B57" s="12">
        <v>2023</v>
      </c>
      <c r="C57" s="13">
        <v>100</v>
      </c>
      <c r="D57" s="13"/>
      <c r="E57" s="34"/>
      <c r="F57" s="13">
        <v>100</v>
      </c>
      <c r="G57" s="16"/>
      <c r="H57" s="29"/>
      <c r="I57" s="17"/>
    </row>
    <row r="58" spans="1:9" ht="44.25" customHeight="1">
      <c r="A58" s="38" t="s">
        <v>33</v>
      </c>
      <c r="B58" s="12">
        <v>2023</v>
      </c>
      <c r="C58" s="13">
        <v>0</v>
      </c>
      <c r="D58" s="13"/>
      <c r="E58" s="34"/>
      <c r="F58" s="13">
        <v>0</v>
      </c>
      <c r="G58" s="16"/>
      <c r="H58" s="29"/>
      <c r="I58" s="17"/>
    </row>
    <row r="59" spans="1:9" ht="22.5" customHeight="1">
      <c r="A59" s="27" t="s">
        <v>34</v>
      </c>
      <c r="B59" s="12">
        <v>2017</v>
      </c>
      <c r="C59" s="13">
        <f>C44</f>
        <v>164.023</v>
      </c>
      <c r="D59" s="13"/>
      <c r="E59" s="13"/>
      <c r="F59" s="13">
        <f>C59</f>
        <v>164.023</v>
      </c>
      <c r="G59" s="16"/>
      <c r="H59" s="16"/>
      <c r="I59" s="39"/>
    </row>
    <row r="60" spans="1:9" ht="18.75" customHeight="1">
      <c r="A60" s="27"/>
      <c r="B60" s="30">
        <v>2018</v>
      </c>
      <c r="C60" s="31">
        <f aca="true" t="shared" si="5" ref="C60:C61">SUM(C45)</f>
        <v>0</v>
      </c>
      <c r="D60" s="31"/>
      <c r="E60" s="31"/>
      <c r="F60" s="31">
        <f aca="true" t="shared" si="6" ref="F60:F63">SUM(C60)</f>
        <v>0</v>
      </c>
      <c r="G60" s="16"/>
      <c r="H60" s="16"/>
      <c r="I60" s="39"/>
    </row>
    <row r="61" spans="1:9" ht="15" customHeight="1">
      <c r="A61" s="27"/>
      <c r="B61" s="30">
        <v>2019</v>
      </c>
      <c r="C61" s="31">
        <f t="shared" si="5"/>
        <v>1954.114</v>
      </c>
      <c r="D61" s="31"/>
      <c r="E61" s="31"/>
      <c r="F61" s="31">
        <f t="shared" si="6"/>
        <v>1954.114</v>
      </c>
      <c r="G61" s="16"/>
      <c r="H61" s="16"/>
      <c r="I61" s="39"/>
    </row>
    <row r="62" spans="1:9" ht="16.5" customHeight="1">
      <c r="A62" s="27"/>
      <c r="B62" s="30">
        <v>2020</v>
      </c>
      <c r="C62" s="31">
        <f>SUM(C47+C53)</f>
        <v>10614.447820000001</v>
      </c>
      <c r="D62" s="31"/>
      <c r="E62" s="31"/>
      <c r="F62" s="31">
        <f t="shared" si="6"/>
        <v>10614.447820000001</v>
      </c>
      <c r="G62" s="16"/>
      <c r="H62" s="16"/>
      <c r="I62" s="39"/>
    </row>
    <row r="63" spans="1:11" ht="18" customHeight="1">
      <c r="A63" s="27"/>
      <c r="B63" s="30">
        <v>2021</v>
      </c>
      <c r="C63" s="31">
        <f>SUM(C48+C55+C56+C53)</f>
        <v>20138.647599999997</v>
      </c>
      <c r="D63" s="31"/>
      <c r="E63" s="31"/>
      <c r="F63" s="31">
        <f t="shared" si="6"/>
        <v>20138.647599999997</v>
      </c>
      <c r="G63" s="16"/>
      <c r="H63" s="16"/>
      <c r="I63" s="39"/>
      <c r="K63" s="26"/>
    </row>
    <row r="64" spans="1:9" ht="18" customHeight="1">
      <c r="A64" s="27"/>
      <c r="B64" s="30">
        <v>2022</v>
      </c>
      <c r="C64" s="31">
        <f>F64</f>
        <v>0</v>
      </c>
      <c r="D64" s="31"/>
      <c r="E64" s="31"/>
      <c r="F64" s="31">
        <f>SUM(F49+F54)</f>
        <v>0</v>
      </c>
      <c r="G64" s="16"/>
      <c r="H64" s="16"/>
      <c r="I64" s="39"/>
    </row>
    <row r="65" spans="1:9" ht="15" customHeight="1">
      <c r="A65" s="27"/>
      <c r="B65" s="30">
        <v>2023</v>
      </c>
      <c r="C65" s="31">
        <f aca="true" t="shared" si="7" ref="C65:C67">SUM(F65)</f>
        <v>100</v>
      </c>
      <c r="D65" s="31"/>
      <c r="E65" s="31"/>
      <c r="F65" s="31">
        <f>SUM(F50+F54+F57+F58)</f>
        <v>100</v>
      </c>
      <c r="G65" s="16"/>
      <c r="H65" s="16"/>
      <c r="I65" s="39"/>
    </row>
    <row r="66" spans="1:9" ht="15" customHeight="1">
      <c r="A66" s="27"/>
      <c r="B66" s="30">
        <v>2024</v>
      </c>
      <c r="C66" s="31">
        <f t="shared" si="7"/>
        <v>0</v>
      </c>
      <c r="D66" s="31"/>
      <c r="E66" s="31"/>
      <c r="F66" s="31">
        <f>SUM(F52)</f>
        <v>0</v>
      </c>
      <c r="G66" s="16"/>
      <c r="H66" s="16"/>
      <c r="I66" s="39"/>
    </row>
    <row r="67" spans="1:9" ht="15" customHeight="1">
      <c r="A67" s="27"/>
      <c r="B67" s="30">
        <v>2025</v>
      </c>
      <c r="C67" s="31">
        <f t="shared" si="7"/>
        <v>0</v>
      </c>
      <c r="D67" s="31"/>
      <c r="E67" s="31"/>
      <c r="F67" s="31">
        <f>SUM(F52)</f>
        <v>0</v>
      </c>
      <c r="G67" s="16"/>
      <c r="H67" s="16"/>
      <c r="I67" s="39"/>
    </row>
    <row r="68" spans="1:9" ht="31.5" customHeight="1">
      <c r="A68" s="10" t="s">
        <v>35</v>
      </c>
      <c r="B68" s="10"/>
      <c r="C68" s="10"/>
      <c r="D68" s="10"/>
      <c r="E68" s="10"/>
      <c r="F68" s="10"/>
      <c r="G68" s="10"/>
      <c r="H68" s="10"/>
      <c r="I68" s="10"/>
    </row>
    <row r="69" spans="1:9" ht="33" customHeight="1">
      <c r="A69" s="10" t="s">
        <v>36</v>
      </c>
      <c r="B69" s="10"/>
      <c r="C69" s="10"/>
      <c r="D69" s="10"/>
      <c r="E69" s="10"/>
      <c r="F69" s="10"/>
      <c r="G69" s="10"/>
      <c r="H69" s="10"/>
      <c r="I69" s="10"/>
    </row>
    <row r="70" spans="1:9" ht="14.25" customHeight="1">
      <c r="A70" s="40" t="s">
        <v>37</v>
      </c>
      <c r="B70" s="41">
        <v>2017</v>
      </c>
      <c r="C70" s="13">
        <v>79</v>
      </c>
      <c r="D70" s="13"/>
      <c r="E70" s="13"/>
      <c r="F70" s="13">
        <f>C70</f>
        <v>79</v>
      </c>
      <c r="G70" s="16"/>
      <c r="H70" s="42" t="s">
        <v>27</v>
      </c>
      <c r="I70" s="17" t="s">
        <v>38</v>
      </c>
    </row>
    <row r="71" spans="1:9" ht="14.25">
      <c r="A71" s="40"/>
      <c r="B71" s="30">
        <v>2018</v>
      </c>
      <c r="C71" s="31">
        <f aca="true" t="shared" si="8" ref="C71:C72">D71+E71+F71</f>
        <v>0</v>
      </c>
      <c r="D71" s="31"/>
      <c r="E71" s="31"/>
      <c r="F71" s="31">
        <v>0</v>
      </c>
      <c r="G71" s="16"/>
      <c r="H71" s="42"/>
      <c r="I71" s="17"/>
    </row>
    <row r="72" spans="1:9" ht="20.25" customHeight="1">
      <c r="A72" s="40"/>
      <c r="B72" s="30">
        <v>2019</v>
      </c>
      <c r="C72" s="31">
        <f t="shared" si="8"/>
        <v>0</v>
      </c>
      <c r="D72" s="31"/>
      <c r="E72" s="31"/>
      <c r="F72" s="31">
        <v>0</v>
      </c>
      <c r="G72" s="16"/>
      <c r="H72" s="42"/>
      <c r="I72" s="17"/>
    </row>
    <row r="73" spans="1:9" ht="14.25" customHeight="1">
      <c r="A73" s="40" t="s">
        <v>39</v>
      </c>
      <c r="B73" s="41">
        <v>2017</v>
      </c>
      <c r="C73" s="31">
        <v>12.10638</v>
      </c>
      <c r="D73" s="31"/>
      <c r="E73" s="31"/>
      <c r="F73" s="31">
        <f>C73</f>
        <v>12.10638</v>
      </c>
      <c r="G73" s="16"/>
      <c r="H73" s="42" t="s">
        <v>27</v>
      </c>
      <c r="I73" s="17" t="s">
        <v>40</v>
      </c>
    </row>
    <row r="74" spans="1:9" ht="14.25" customHeight="1">
      <c r="A74" s="40"/>
      <c r="B74" s="30">
        <v>2018</v>
      </c>
      <c r="C74" s="31">
        <v>0</v>
      </c>
      <c r="D74" s="31"/>
      <c r="E74" s="31"/>
      <c r="F74" s="31">
        <v>0</v>
      </c>
      <c r="G74" s="16"/>
      <c r="H74" s="42"/>
      <c r="I74" s="17"/>
    </row>
    <row r="75" spans="1:9" ht="14.25" customHeight="1">
      <c r="A75" s="40"/>
      <c r="B75" s="30">
        <v>2019</v>
      </c>
      <c r="C75" s="31">
        <v>0</v>
      </c>
      <c r="D75" s="31"/>
      <c r="E75" s="31"/>
      <c r="F75" s="31">
        <v>0</v>
      </c>
      <c r="G75" s="16"/>
      <c r="H75" s="42"/>
      <c r="I75" s="17"/>
    </row>
    <row r="76" spans="1:9" ht="70.5" customHeight="1">
      <c r="A76" s="43" t="s">
        <v>41</v>
      </c>
      <c r="B76" s="12">
        <v>2018</v>
      </c>
      <c r="C76" s="13">
        <v>487.895</v>
      </c>
      <c r="D76" s="31"/>
      <c r="E76" s="31"/>
      <c r="F76" s="13">
        <v>487.895</v>
      </c>
      <c r="G76" s="16"/>
      <c r="H76" s="44" t="s">
        <v>27</v>
      </c>
      <c r="I76" s="45"/>
    </row>
    <row r="77" spans="1:9" ht="26.25" customHeight="1">
      <c r="A77" s="46" t="s">
        <v>42</v>
      </c>
      <c r="B77" s="41">
        <v>2018</v>
      </c>
      <c r="C77" s="13">
        <v>98.67636</v>
      </c>
      <c r="D77" s="31"/>
      <c r="E77" s="31"/>
      <c r="F77" s="13">
        <v>98.67636</v>
      </c>
      <c r="G77" s="16"/>
      <c r="H77" s="47" t="s">
        <v>27</v>
      </c>
      <c r="I77" s="45"/>
    </row>
    <row r="78" spans="1:9" ht="21.75" customHeight="1">
      <c r="A78" s="46"/>
      <c r="B78" s="48">
        <v>2019</v>
      </c>
      <c r="C78" s="22">
        <v>97.265</v>
      </c>
      <c r="D78" s="49"/>
      <c r="E78" s="49"/>
      <c r="F78" s="22">
        <v>97.265</v>
      </c>
      <c r="G78" s="25"/>
      <c r="H78" s="47"/>
      <c r="I78" s="45"/>
    </row>
    <row r="79" spans="1:9" ht="21.75" customHeight="1">
      <c r="A79" s="46"/>
      <c r="B79" s="48">
        <v>2023</v>
      </c>
      <c r="C79" s="22">
        <v>0</v>
      </c>
      <c r="D79" s="49"/>
      <c r="E79" s="49"/>
      <c r="F79" s="22">
        <v>0</v>
      </c>
      <c r="G79" s="25"/>
      <c r="H79" s="47"/>
      <c r="I79" s="45"/>
    </row>
    <row r="80" spans="1:9" ht="81" customHeight="1">
      <c r="A80" s="43" t="s">
        <v>43</v>
      </c>
      <c r="B80" s="41">
        <v>2018</v>
      </c>
      <c r="C80" s="13">
        <v>680</v>
      </c>
      <c r="D80" s="31"/>
      <c r="E80" s="31"/>
      <c r="F80" s="13">
        <v>680</v>
      </c>
      <c r="G80" s="16"/>
      <c r="H80" s="44" t="s">
        <v>27</v>
      </c>
      <c r="I80" s="45"/>
    </row>
    <row r="81" spans="1:11" ht="56.25" customHeight="1">
      <c r="A81" s="43" t="s">
        <v>44</v>
      </c>
      <c r="B81" s="48">
        <v>2019</v>
      </c>
      <c r="C81" s="22">
        <v>2416.46333</v>
      </c>
      <c r="D81" s="49"/>
      <c r="E81" s="49"/>
      <c r="F81" s="22">
        <v>2416.46333</v>
      </c>
      <c r="G81" s="25"/>
      <c r="H81" s="50" t="s">
        <v>27</v>
      </c>
      <c r="I81" s="45"/>
      <c r="J81" s="20"/>
      <c r="K81" s="26"/>
    </row>
    <row r="82" spans="1:9" ht="14.25" customHeight="1">
      <c r="A82" s="27" t="s">
        <v>45</v>
      </c>
      <c r="B82" s="30">
        <v>2017</v>
      </c>
      <c r="C82" s="31">
        <f>C70+C73</f>
        <v>91.10638</v>
      </c>
      <c r="D82" s="31"/>
      <c r="E82" s="31"/>
      <c r="F82" s="31">
        <f aca="true" t="shared" si="9" ref="F82:F83">C82</f>
        <v>91.10638</v>
      </c>
      <c r="G82" s="16"/>
      <c r="H82" s="16"/>
      <c r="I82" s="39"/>
    </row>
    <row r="83" spans="1:9" ht="14.25">
      <c r="A83" s="27"/>
      <c r="B83" s="30">
        <v>2018</v>
      </c>
      <c r="C83" s="31">
        <f>C76+C77+C80</f>
        <v>1266.57136</v>
      </c>
      <c r="D83" s="31"/>
      <c r="E83" s="31"/>
      <c r="F83" s="31">
        <f t="shared" si="9"/>
        <v>1266.57136</v>
      </c>
      <c r="G83" s="16"/>
      <c r="H83" s="16"/>
      <c r="I83" s="39"/>
    </row>
    <row r="84" spans="1:9" ht="14.25">
      <c r="A84" s="27"/>
      <c r="B84" s="30">
        <v>2019</v>
      </c>
      <c r="C84" s="31">
        <f>D84+E84+F84</f>
        <v>2513.72833</v>
      </c>
      <c r="D84" s="31"/>
      <c r="E84" s="31"/>
      <c r="F84" s="31">
        <f>F72+F75+F78+F81</f>
        <v>2513.72833</v>
      </c>
      <c r="G84" s="16"/>
      <c r="H84" s="16"/>
      <c r="I84" s="39"/>
    </row>
    <row r="85" spans="1:9" ht="14.25">
      <c r="A85" s="27"/>
      <c r="B85" s="30">
        <v>2023</v>
      </c>
      <c r="C85" s="31">
        <f>SUM(C79)</f>
        <v>0</v>
      </c>
      <c r="D85" s="31"/>
      <c r="E85" s="31"/>
      <c r="F85" s="31">
        <f>SUM(F79)</f>
        <v>0</v>
      </c>
      <c r="G85" s="16"/>
      <c r="H85" s="16"/>
      <c r="I85" s="39"/>
    </row>
    <row r="86" spans="1:9" ht="15" customHeight="1">
      <c r="A86" s="10" t="s">
        <v>46</v>
      </c>
      <c r="B86" s="10"/>
      <c r="C86" s="10"/>
      <c r="D86" s="10"/>
      <c r="E86" s="10"/>
      <c r="F86" s="10"/>
      <c r="G86" s="10"/>
      <c r="H86" s="10"/>
      <c r="I86" s="10"/>
    </row>
    <row r="87" spans="1:9" ht="15" customHeight="1">
      <c r="A87" s="10" t="s">
        <v>47</v>
      </c>
      <c r="B87" s="10"/>
      <c r="C87" s="10"/>
      <c r="D87" s="10"/>
      <c r="E87" s="10"/>
      <c r="F87" s="10"/>
      <c r="G87" s="10"/>
      <c r="H87" s="10"/>
      <c r="I87" s="10"/>
    </row>
    <row r="88" spans="1:9" ht="30.75" customHeight="1">
      <c r="A88" s="10" t="s">
        <v>48</v>
      </c>
      <c r="B88" s="10"/>
      <c r="C88" s="10"/>
      <c r="D88" s="10"/>
      <c r="E88" s="10"/>
      <c r="F88" s="10"/>
      <c r="G88" s="10"/>
      <c r="H88" s="10"/>
      <c r="I88" s="10"/>
    </row>
    <row r="89" spans="1:9" ht="14.25" customHeight="1">
      <c r="A89" s="51" t="s">
        <v>49</v>
      </c>
      <c r="B89" s="52">
        <v>2017</v>
      </c>
      <c r="C89" s="31">
        <f>D89+E89+F89</f>
        <v>8820</v>
      </c>
      <c r="D89" s="31"/>
      <c r="E89" s="31"/>
      <c r="F89" s="31">
        <v>8820</v>
      </c>
      <c r="G89" s="16"/>
      <c r="H89" s="29" t="s">
        <v>27</v>
      </c>
      <c r="I89" s="17" t="s">
        <v>50</v>
      </c>
    </row>
    <row r="90" spans="1:9" ht="14.25">
      <c r="A90" s="51"/>
      <c r="B90" s="52">
        <v>2018</v>
      </c>
      <c r="C90" s="31">
        <v>9145.474</v>
      </c>
      <c r="D90" s="31"/>
      <c r="E90" s="31"/>
      <c r="F90" s="31">
        <v>9145.474</v>
      </c>
      <c r="G90" s="16"/>
      <c r="H90" s="29"/>
      <c r="I90" s="17"/>
    </row>
    <row r="91" spans="1:9" ht="14.25" customHeight="1">
      <c r="A91" s="51"/>
      <c r="B91" s="52">
        <v>2019</v>
      </c>
      <c r="C91" s="31">
        <v>9170</v>
      </c>
      <c r="D91" s="31"/>
      <c r="E91" s="31"/>
      <c r="F91" s="31">
        <v>9170</v>
      </c>
      <c r="G91" s="16"/>
      <c r="H91" s="29"/>
      <c r="I91" s="17"/>
    </row>
    <row r="92" spans="1:9" ht="17.25" customHeight="1">
      <c r="A92" s="51"/>
      <c r="B92" s="52">
        <v>2020</v>
      </c>
      <c r="C92" s="31">
        <v>9170</v>
      </c>
      <c r="D92" s="31"/>
      <c r="E92" s="31"/>
      <c r="F92" s="31">
        <v>9170</v>
      </c>
      <c r="G92" s="16"/>
      <c r="H92" s="29"/>
      <c r="I92" s="17"/>
    </row>
    <row r="93" spans="1:9" ht="15.75" customHeight="1">
      <c r="A93" s="51"/>
      <c r="B93" s="52">
        <v>2021</v>
      </c>
      <c r="C93" s="31">
        <v>9170</v>
      </c>
      <c r="D93" s="31"/>
      <c r="E93" s="31"/>
      <c r="F93" s="31">
        <v>9170</v>
      </c>
      <c r="G93" s="16"/>
      <c r="H93" s="29"/>
      <c r="I93" s="17"/>
    </row>
    <row r="94" spans="1:9" ht="14.25" customHeight="1">
      <c r="A94" s="51"/>
      <c r="B94" s="52">
        <v>2022</v>
      </c>
      <c r="C94" s="31">
        <v>9170</v>
      </c>
      <c r="D94" s="31"/>
      <c r="E94" s="31"/>
      <c r="F94" s="31">
        <v>9170</v>
      </c>
      <c r="G94" s="16"/>
      <c r="H94" s="29"/>
      <c r="I94" s="17"/>
    </row>
    <row r="95" spans="1:9" ht="17.25" customHeight="1">
      <c r="A95" s="51"/>
      <c r="B95" s="52">
        <v>2023</v>
      </c>
      <c r="C95" s="31">
        <v>9170</v>
      </c>
      <c r="D95" s="31"/>
      <c r="E95" s="31"/>
      <c r="F95" s="31">
        <v>9170</v>
      </c>
      <c r="G95" s="16"/>
      <c r="H95" s="29"/>
      <c r="I95" s="17"/>
    </row>
    <row r="96" spans="1:9" ht="17.25" customHeight="1">
      <c r="A96" s="51"/>
      <c r="B96" s="52">
        <v>2024</v>
      </c>
      <c r="C96" s="31">
        <v>9170</v>
      </c>
      <c r="D96" s="31"/>
      <c r="E96" s="31"/>
      <c r="F96" s="31">
        <v>9170</v>
      </c>
      <c r="G96" s="16"/>
      <c r="H96" s="29"/>
      <c r="I96" s="17"/>
    </row>
    <row r="97" spans="1:9" ht="17.25" customHeight="1">
      <c r="A97" s="51"/>
      <c r="B97" s="52">
        <v>2025</v>
      </c>
      <c r="C97" s="31">
        <v>0</v>
      </c>
      <c r="D97" s="31"/>
      <c r="E97" s="31"/>
      <c r="F97" s="31">
        <v>0</v>
      </c>
      <c r="G97" s="16"/>
      <c r="H97" s="29"/>
      <c r="I97" s="17"/>
    </row>
    <row r="98" spans="1:9" ht="14.25" customHeight="1">
      <c r="A98" s="51" t="s">
        <v>51</v>
      </c>
      <c r="B98" s="52">
        <v>2017</v>
      </c>
      <c r="C98" s="31">
        <v>4880.629</v>
      </c>
      <c r="D98" s="31"/>
      <c r="E98" s="31"/>
      <c r="F98" s="31">
        <f aca="true" t="shared" si="10" ref="F98:F99">C98</f>
        <v>4880.629</v>
      </c>
      <c r="G98" s="16"/>
      <c r="H98" s="29" t="s">
        <v>27</v>
      </c>
      <c r="I98" s="17" t="s">
        <v>52</v>
      </c>
    </row>
    <row r="99" spans="1:9" ht="14.25">
      <c r="A99" s="51"/>
      <c r="B99" s="52">
        <v>2018</v>
      </c>
      <c r="C99" s="31">
        <v>5132</v>
      </c>
      <c r="D99" s="31"/>
      <c r="E99" s="31"/>
      <c r="F99" s="31">
        <f t="shared" si="10"/>
        <v>5132</v>
      </c>
      <c r="G99" s="16"/>
      <c r="H99" s="29"/>
      <c r="I99" s="17"/>
    </row>
    <row r="100" spans="1:9" ht="14.25" customHeight="1">
      <c r="A100" s="51"/>
      <c r="B100" s="52">
        <v>2019</v>
      </c>
      <c r="C100" s="31">
        <v>5132</v>
      </c>
      <c r="D100" s="31"/>
      <c r="E100" s="31"/>
      <c r="F100" s="31">
        <v>5132</v>
      </c>
      <c r="G100" s="16"/>
      <c r="H100" s="29"/>
      <c r="I100" s="17"/>
    </row>
    <row r="101" spans="1:9" ht="18" customHeight="1">
      <c r="A101" s="51"/>
      <c r="B101" s="52">
        <v>2020</v>
      </c>
      <c r="C101" s="31">
        <v>5132</v>
      </c>
      <c r="D101" s="31"/>
      <c r="E101" s="31"/>
      <c r="F101" s="31">
        <v>5132</v>
      </c>
      <c r="G101" s="16"/>
      <c r="H101" s="29"/>
      <c r="I101" s="17"/>
    </row>
    <row r="102" spans="1:9" ht="13.5" customHeight="1">
      <c r="A102" s="51"/>
      <c r="B102" s="52">
        <v>2021</v>
      </c>
      <c r="C102" s="31">
        <v>5132</v>
      </c>
      <c r="D102" s="31"/>
      <c r="E102" s="31"/>
      <c r="F102" s="31">
        <v>5132</v>
      </c>
      <c r="G102" s="16"/>
      <c r="H102" s="29"/>
      <c r="I102" s="17"/>
    </row>
    <row r="103" spans="1:9" ht="12.75" customHeight="1">
      <c r="A103" s="51"/>
      <c r="B103" s="52">
        <v>2022</v>
      </c>
      <c r="C103" s="31">
        <v>5132</v>
      </c>
      <c r="D103" s="31"/>
      <c r="E103" s="31"/>
      <c r="F103" s="31">
        <v>5132</v>
      </c>
      <c r="G103" s="16"/>
      <c r="H103" s="29"/>
      <c r="I103" s="17"/>
    </row>
    <row r="104" spans="1:9" ht="12.75" customHeight="1">
      <c r="A104" s="51"/>
      <c r="B104" s="52">
        <v>2023</v>
      </c>
      <c r="C104" s="31">
        <v>5132</v>
      </c>
      <c r="D104" s="31"/>
      <c r="E104" s="31"/>
      <c r="F104" s="31">
        <v>5132</v>
      </c>
      <c r="G104" s="16"/>
      <c r="H104" s="29"/>
      <c r="I104" s="17"/>
    </row>
    <row r="105" spans="1:9" ht="12.75" customHeight="1">
      <c r="A105" s="51"/>
      <c r="B105" s="52">
        <v>2024</v>
      </c>
      <c r="C105" s="31">
        <v>5132</v>
      </c>
      <c r="D105" s="31"/>
      <c r="E105" s="31"/>
      <c r="F105" s="31">
        <v>5132</v>
      </c>
      <c r="G105" s="16"/>
      <c r="H105" s="29"/>
      <c r="I105" s="17"/>
    </row>
    <row r="106" spans="1:9" ht="12.75" customHeight="1">
      <c r="A106" s="51"/>
      <c r="B106" s="52">
        <v>2025</v>
      </c>
      <c r="C106" s="31">
        <v>0</v>
      </c>
      <c r="D106" s="31"/>
      <c r="E106" s="31"/>
      <c r="F106" s="31">
        <v>0</v>
      </c>
      <c r="G106" s="16"/>
      <c r="H106" s="29"/>
      <c r="I106" s="17"/>
    </row>
    <row r="107" spans="1:9" ht="14.25" customHeight="1">
      <c r="A107" s="27" t="s">
        <v>53</v>
      </c>
      <c r="B107" s="52">
        <v>2017</v>
      </c>
      <c r="C107" s="31">
        <f aca="true" t="shared" si="11" ref="C107:C108">C89+C98</f>
        <v>13700.629</v>
      </c>
      <c r="D107" s="31"/>
      <c r="E107" s="31"/>
      <c r="F107" s="31">
        <f aca="true" t="shared" si="12" ref="F107:F108">C107</f>
        <v>13700.629</v>
      </c>
      <c r="G107" s="16"/>
      <c r="H107" s="16"/>
      <c r="I107" s="32"/>
    </row>
    <row r="108" spans="1:9" ht="14.25">
      <c r="A108" s="27"/>
      <c r="B108" s="52">
        <v>2018</v>
      </c>
      <c r="C108" s="31">
        <f t="shared" si="11"/>
        <v>14277.474</v>
      </c>
      <c r="D108" s="31"/>
      <c r="E108" s="31"/>
      <c r="F108" s="31">
        <f t="shared" si="12"/>
        <v>14277.474</v>
      </c>
      <c r="G108" s="16"/>
      <c r="H108" s="16"/>
      <c r="I108" s="53"/>
    </row>
    <row r="109" spans="1:9" ht="14.25">
      <c r="A109" s="27"/>
      <c r="B109" s="52">
        <v>2019</v>
      </c>
      <c r="C109" s="31">
        <f>D109+E109+F109</f>
        <v>14302</v>
      </c>
      <c r="D109" s="31"/>
      <c r="E109" s="31"/>
      <c r="F109" s="31">
        <f>F91+F100</f>
        <v>14302</v>
      </c>
      <c r="G109" s="16"/>
      <c r="H109" s="16"/>
      <c r="I109" s="53"/>
    </row>
    <row r="110" spans="1:9" ht="14.25">
      <c r="A110" s="27"/>
      <c r="B110" s="52">
        <v>2020</v>
      </c>
      <c r="C110" s="31">
        <f aca="true" t="shared" si="13" ref="C110:C115">C92+C101</f>
        <v>14302</v>
      </c>
      <c r="D110" s="31"/>
      <c r="E110" s="31"/>
      <c r="F110" s="31">
        <f aca="true" t="shared" si="14" ref="F110:F114">C110</f>
        <v>14302</v>
      </c>
      <c r="G110" s="16"/>
      <c r="H110" s="16"/>
      <c r="I110" s="53"/>
    </row>
    <row r="111" spans="1:9" ht="14.25">
      <c r="A111" s="27"/>
      <c r="B111" s="52">
        <v>2021</v>
      </c>
      <c r="C111" s="31">
        <f t="shared" si="13"/>
        <v>14302</v>
      </c>
      <c r="D111" s="31"/>
      <c r="E111" s="31"/>
      <c r="F111" s="31">
        <f t="shared" si="14"/>
        <v>14302</v>
      </c>
      <c r="G111" s="16"/>
      <c r="H111" s="16"/>
      <c r="I111" s="53"/>
    </row>
    <row r="112" spans="1:9" ht="14.25">
      <c r="A112" s="27"/>
      <c r="B112" s="52">
        <v>2022</v>
      </c>
      <c r="C112" s="31">
        <f t="shared" si="13"/>
        <v>14302</v>
      </c>
      <c r="D112" s="31"/>
      <c r="E112" s="31"/>
      <c r="F112" s="31">
        <f t="shared" si="14"/>
        <v>14302</v>
      </c>
      <c r="G112" s="16"/>
      <c r="H112" s="16"/>
      <c r="I112" s="53"/>
    </row>
    <row r="113" spans="1:9" ht="14.25">
      <c r="A113" s="27"/>
      <c r="B113" s="52">
        <v>2023</v>
      </c>
      <c r="C113" s="31">
        <f t="shared" si="13"/>
        <v>14302</v>
      </c>
      <c r="D113" s="31"/>
      <c r="E113" s="31"/>
      <c r="F113" s="31">
        <f t="shared" si="14"/>
        <v>14302</v>
      </c>
      <c r="G113" s="16"/>
      <c r="H113" s="16"/>
      <c r="I113" s="53"/>
    </row>
    <row r="114" spans="1:9" ht="14.25">
      <c r="A114" s="27"/>
      <c r="B114" s="52">
        <v>2024</v>
      </c>
      <c r="C114" s="31">
        <f t="shared" si="13"/>
        <v>14302</v>
      </c>
      <c r="D114" s="31"/>
      <c r="E114" s="31"/>
      <c r="F114" s="31">
        <f t="shared" si="14"/>
        <v>14302</v>
      </c>
      <c r="G114" s="16"/>
      <c r="H114" s="16"/>
      <c r="I114" s="53"/>
    </row>
    <row r="115" spans="1:9" ht="14.25">
      <c r="A115" s="27"/>
      <c r="B115" s="52">
        <v>2025</v>
      </c>
      <c r="C115" s="31">
        <f t="shared" si="13"/>
        <v>0</v>
      </c>
      <c r="D115" s="31"/>
      <c r="E115" s="31"/>
      <c r="F115" s="31">
        <f>F97+F106</f>
        <v>0</v>
      </c>
      <c r="G115" s="16"/>
      <c r="H115" s="16"/>
      <c r="I115" s="53"/>
    </row>
    <row r="116" spans="1:9" ht="14.25">
      <c r="A116" s="54" t="s">
        <v>54</v>
      </c>
      <c r="B116" s="52">
        <v>2017</v>
      </c>
      <c r="C116" s="31">
        <f aca="true" t="shared" si="15" ref="C116:C118">C33+C59+C82+C107</f>
        <v>14252.831740000001</v>
      </c>
      <c r="D116" s="31"/>
      <c r="E116" s="31"/>
      <c r="F116" s="31">
        <f>SUM(C116)</f>
        <v>14252.831740000001</v>
      </c>
      <c r="G116" s="16"/>
      <c r="H116" s="16"/>
      <c r="I116" s="32"/>
    </row>
    <row r="117" spans="1:9" ht="14.25">
      <c r="A117" s="54"/>
      <c r="B117" s="52">
        <v>2018</v>
      </c>
      <c r="C117" s="31">
        <f t="shared" si="15"/>
        <v>15655.36015</v>
      </c>
      <c r="D117" s="31"/>
      <c r="E117" s="31"/>
      <c r="F117" s="31">
        <f aca="true" t="shared" si="16" ref="F117:F119">C117</f>
        <v>15655.36015</v>
      </c>
      <c r="G117" s="16"/>
      <c r="H117" s="16"/>
      <c r="I117" s="53"/>
    </row>
    <row r="118" spans="1:9" ht="14.25">
      <c r="A118" s="54"/>
      <c r="B118" s="55">
        <v>2019</v>
      </c>
      <c r="C118" s="49">
        <f t="shared" si="15"/>
        <v>18926.43005</v>
      </c>
      <c r="D118" s="49"/>
      <c r="E118" s="49"/>
      <c r="F118" s="49">
        <f t="shared" si="16"/>
        <v>18926.43005</v>
      </c>
      <c r="G118" s="16"/>
      <c r="H118" s="16"/>
      <c r="I118" s="53"/>
    </row>
    <row r="119" spans="1:9" ht="14.25">
      <c r="A119" s="54"/>
      <c r="B119" s="55">
        <v>2020</v>
      </c>
      <c r="C119" s="49">
        <f>C36+C110+C62</f>
        <v>24974.25282</v>
      </c>
      <c r="D119" s="49"/>
      <c r="E119" s="49"/>
      <c r="F119" s="49">
        <f t="shared" si="16"/>
        <v>24974.25282</v>
      </c>
      <c r="G119" s="16"/>
      <c r="H119" s="16"/>
      <c r="I119" s="53"/>
    </row>
    <row r="120" spans="1:11" ht="14.25">
      <c r="A120" s="54"/>
      <c r="B120" s="55">
        <v>2021</v>
      </c>
      <c r="C120" s="49">
        <f>SUM(C37+C111+C63)</f>
        <v>34460.184799999995</v>
      </c>
      <c r="D120" s="49"/>
      <c r="E120" s="49"/>
      <c r="F120" s="56">
        <f>SUM(C120:E120)</f>
        <v>34460.184799999995</v>
      </c>
      <c r="G120" s="57"/>
      <c r="H120" s="57"/>
      <c r="I120" s="57"/>
      <c r="K120" s="26"/>
    </row>
    <row r="121" spans="1:9" ht="14.25">
      <c r="A121" s="54"/>
      <c r="B121" s="55">
        <v>2022</v>
      </c>
      <c r="C121" s="49">
        <f>SUM(C112+C64+C38)</f>
        <v>14338.933</v>
      </c>
      <c r="D121" s="49"/>
      <c r="E121" s="49"/>
      <c r="F121" s="49">
        <f aca="true" t="shared" si="17" ref="F121:F123">SUM(C121)</f>
        <v>14338.933</v>
      </c>
      <c r="G121" s="57"/>
      <c r="H121" s="57"/>
      <c r="I121" s="57"/>
    </row>
    <row r="122" spans="1:9" ht="14.25">
      <c r="A122" s="54"/>
      <c r="B122" s="55">
        <v>2023</v>
      </c>
      <c r="C122" s="49">
        <f>SUM(C113+C65+C39+C85)</f>
        <v>14452.6</v>
      </c>
      <c r="D122" s="49"/>
      <c r="E122" s="49"/>
      <c r="F122" s="49">
        <f t="shared" si="17"/>
        <v>14452.6</v>
      </c>
      <c r="G122" s="57"/>
      <c r="H122" s="57"/>
      <c r="I122" s="57"/>
    </row>
    <row r="123" spans="1:9" ht="14.25">
      <c r="A123" s="54"/>
      <c r="B123" s="55">
        <v>2024</v>
      </c>
      <c r="C123" s="49">
        <f aca="true" t="shared" si="18" ref="C123:C124">SUM(C114+C66+C40)</f>
        <v>14302</v>
      </c>
      <c r="D123" s="49"/>
      <c r="E123" s="49"/>
      <c r="F123" s="49">
        <f t="shared" si="17"/>
        <v>14302</v>
      </c>
      <c r="G123" s="57"/>
      <c r="H123" s="57"/>
      <c r="I123" s="57"/>
    </row>
    <row r="124" spans="1:9" ht="14.25">
      <c r="A124" s="54"/>
      <c r="B124" s="55">
        <v>2025</v>
      </c>
      <c r="C124" s="49">
        <f t="shared" si="18"/>
        <v>0</v>
      </c>
      <c r="D124" s="49"/>
      <c r="E124" s="49"/>
      <c r="F124" s="49">
        <f>SUM(F115+F67+F41)</f>
        <v>0</v>
      </c>
      <c r="G124" s="57"/>
      <c r="H124" s="57"/>
      <c r="I124" s="57"/>
    </row>
    <row r="125" spans="1:9" ht="14.25">
      <c r="A125" s="54"/>
      <c r="B125" s="58" t="s">
        <v>55</v>
      </c>
      <c r="C125" s="59">
        <f>F125+E125+D125</f>
        <v>151362.59256000002</v>
      </c>
      <c r="D125" s="59"/>
      <c r="E125" s="59"/>
      <c r="F125" s="59">
        <f>SUM(F116:F124)</f>
        <v>151362.59256000002</v>
      </c>
      <c r="G125" s="60"/>
      <c r="H125" s="60"/>
      <c r="I125" s="61"/>
    </row>
    <row r="126" spans="1:9" ht="14.25">
      <c r="A126" s="62"/>
      <c r="B126" s="63"/>
      <c r="C126" s="64"/>
      <c r="D126" s="64"/>
      <c r="E126" s="64"/>
      <c r="F126" s="64"/>
      <c r="G126" s="65"/>
      <c r="H126" s="65"/>
      <c r="I126" s="66"/>
    </row>
    <row r="127" ht="14.25">
      <c r="A127" s="67" t="s">
        <v>56</v>
      </c>
    </row>
    <row r="130" ht="14.25">
      <c r="F130" s="26"/>
    </row>
    <row r="132" ht="14.25">
      <c r="F132" s="68"/>
    </row>
    <row r="133" ht="14.25">
      <c r="F133" s="68"/>
    </row>
  </sheetData>
  <sheetProtection selectLockedCells="1" selectUnlockedCells="1"/>
  <mergeCells count="55">
    <mergeCell ref="E1:I1"/>
    <mergeCell ref="E2:I2"/>
    <mergeCell ref="E3:I3"/>
    <mergeCell ref="E4:I4"/>
    <mergeCell ref="E5:I5"/>
    <mergeCell ref="E6:I6"/>
    <mergeCell ref="A7:I7"/>
    <mergeCell ref="A8:I8"/>
    <mergeCell ref="A9:A11"/>
    <mergeCell ref="B9:B11"/>
    <mergeCell ref="C9:C11"/>
    <mergeCell ref="D9:F9"/>
    <mergeCell ref="G9:G11"/>
    <mergeCell ref="H9:H11"/>
    <mergeCell ref="I9:I11"/>
    <mergeCell ref="D10:D11"/>
    <mergeCell ref="E10:F10"/>
    <mergeCell ref="A12:I12"/>
    <mergeCell ref="A13:I13"/>
    <mergeCell ref="A14:I14"/>
    <mergeCell ref="A15:A23"/>
    <mergeCell ref="H15:H23"/>
    <mergeCell ref="I15:I32"/>
    <mergeCell ref="A24:A32"/>
    <mergeCell ref="H24:H32"/>
    <mergeCell ref="A33:A41"/>
    <mergeCell ref="A42:I42"/>
    <mergeCell ref="A43:I43"/>
    <mergeCell ref="A44:A52"/>
    <mergeCell ref="H44:H58"/>
    <mergeCell ref="I44:I58"/>
    <mergeCell ref="A53:A54"/>
    <mergeCell ref="A59:A67"/>
    <mergeCell ref="A68:I68"/>
    <mergeCell ref="A69:I69"/>
    <mergeCell ref="A70:A72"/>
    <mergeCell ref="H70:H72"/>
    <mergeCell ref="I70:I72"/>
    <mergeCell ref="A73:A75"/>
    <mergeCell ref="H73:H75"/>
    <mergeCell ref="I73:I75"/>
    <mergeCell ref="A77:A79"/>
    <mergeCell ref="H77:H79"/>
    <mergeCell ref="A82:A85"/>
    <mergeCell ref="A86:I86"/>
    <mergeCell ref="A87:I87"/>
    <mergeCell ref="A88:I88"/>
    <mergeCell ref="A89:A97"/>
    <mergeCell ref="H89:H97"/>
    <mergeCell ref="I89:I97"/>
    <mergeCell ref="A98:A106"/>
    <mergeCell ref="H98:H106"/>
    <mergeCell ref="I98:I106"/>
    <mergeCell ref="A107:A115"/>
    <mergeCell ref="A116:A125"/>
  </mergeCells>
  <printOptions/>
  <pageMargins left="0.4701388888888889" right="0.2298611111111111" top="0.3402777777777778" bottom="0.32013888888888886" header="0.5118055555555555" footer="0.5118055555555555"/>
  <pageSetup fitToHeight="0" fitToWidth="1" horizontalDpi="300" verticalDpi="300" orientation="portrait" paperSize="9"/>
  <rowBreaks count="2" manualBreakCount="2">
    <brk id="56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J1:J6553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2024-01-10T06:17:27Z</dcterms:modified>
  <cp:category/>
  <cp:version/>
  <cp:contentType/>
  <cp:contentStatus/>
  <cp:revision>1</cp:revision>
</cp:coreProperties>
</file>