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Лист1!$A$1:$D$116</definedName>
  </definedNames>
  <calcPr calcId="125725"/>
</workbook>
</file>

<file path=xl/calcChain.xml><?xml version="1.0" encoding="utf-8"?>
<calcChain xmlns="http://schemas.openxmlformats.org/spreadsheetml/2006/main">
  <c r="C6" i="1"/>
  <c r="C13"/>
  <c r="C12"/>
  <c r="C5"/>
  <c r="C11"/>
  <c r="D103"/>
  <c r="C103"/>
  <c r="C104"/>
  <c r="D51"/>
  <c r="C51"/>
  <c r="C50" s="1"/>
  <c r="C10"/>
  <c r="C9"/>
  <c r="D97"/>
  <c r="D98"/>
  <c r="D104"/>
  <c r="D10"/>
  <c r="E10" s="1"/>
  <c r="D11"/>
  <c r="E11" s="1"/>
  <c r="C100"/>
  <c r="C99"/>
  <c r="C87"/>
  <c r="C86" s="1"/>
  <c r="A1" i="2"/>
  <c r="A7" i="3"/>
  <c r="D86" i="1"/>
  <c r="D80"/>
  <c r="D13"/>
  <c r="D12" s="1"/>
  <c r="C80"/>
  <c r="C26"/>
  <c r="C44"/>
  <c r="D26"/>
  <c r="C32"/>
  <c r="D92"/>
  <c r="C92"/>
  <c r="D110"/>
  <c r="C110"/>
  <c r="D74"/>
  <c r="C74"/>
  <c r="D68"/>
  <c r="C68"/>
  <c r="D62"/>
  <c r="C62"/>
  <c r="D56"/>
  <c r="C56"/>
  <c r="D50"/>
  <c r="D20"/>
  <c r="C20"/>
  <c r="D32"/>
  <c r="D44"/>
  <c r="D38"/>
  <c r="C38"/>
  <c r="E12" l="1"/>
  <c r="D7"/>
  <c r="D6" s="1"/>
  <c r="D5" s="1"/>
  <c r="C85"/>
  <c r="C98"/>
  <c r="C97" s="1"/>
  <c r="C91"/>
  <c r="C19"/>
  <c r="D85"/>
  <c r="D73"/>
  <c r="D25"/>
  <c r="C25"/>
  <c r="C7"/>
  <c r="C8"/>
  <c r="C31"/>
  <c r="C79"/>
  <c r="D8"/>
  <c r="D91"/>
  <c r="D43"/>
  <c r="C43"/>
  <c r="D55"/>
  <c r="C55"/>
  <c r="D109"/>
  <c r="D37"/>
  <c r="C37"/>
  <c r="D19"/>
  <c r="D79"/>
  <c r="E79" s="1"/>
  <c r="C73"/>
  <c r="D67"/>
  <c r="C67"/>
  <c r="D61"/>
  <c r="F61" s="1"/>
  <c r="C61"/>
  <c r="D31"/>
  <c r="E31" l="1"/>
  <c r="E91"/>
  <c r="E73"/>
  <c r="E43"/>
  <c r="E97"/>
  <c r="E85"/>
  <c r="E67"/>
  <c r="E61"/>
  <c r="E55"/>
  <c r="E37"/>
  <c r="E25"/>
  <c r="C109"/>
  <c r="E109" s="1"/>
  <c r="E5" l="1"/>
  <c r="C49"/>
  <c r="D49"/>
  <c r="G67" l="1"/>
  <c r="H49"/>
  <c r="E49"/>
</calcChain>
</file>

<file path=xl/sharedStrings.xml><?xml version="1.0" encoding="utf-8"?>
<sst xmlns="http://schemas.openxmlformats.org/spreadsheetml/2006/main" count="135" uniqueCount="50">
  <si>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</si>
  <si>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</si>
  <si>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</si>
  <si>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</si>
  <si>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</si>
  <si>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</si>
  <si>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</si>
  <si>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</si>
  <si>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</si>
  <si>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</si>
  <si>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</si>
  <si>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</si>
  <si>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</si>
  <si>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</si>
  <si>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</si>
  <si>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</si>
  <si>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</si>
  <si>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</si>
  <si>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</si>
  <si>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</si>
  <si>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</si>
  <si>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</si>
  <si>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</si>
  <si>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</si>
  <si>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</si>
  <si>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</si>
  <si>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</si>
  <si>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</si>
  <si>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</si>
  <si>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</si>
  <si>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</si>
  <si>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</si>
  <si>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</si>
  <si>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</si>
  <si>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</si>
  <si>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</si>
  <si>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</si>
  <si>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</si>
  <si>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</si>
  <si>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</si>
  <si>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</si>
  <si>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</si>
  <si>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</si>
  <si>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</si>
  <si>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>Муниципальная  программа  «Развитие пассажирских перевозок на территории ЗАТО г.Радужный Владимирской области», в том числе за счет:</t>
  </si>
  <si>
    <t>Муниципальная  программа  «Обеспечение населения  ЗАТО г. Радужный Владимирской области питьевой водой », в том числе за счет: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</si>
  <si>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01.07.2020 г.)</t>
  </si>
  <si>
    <t>дотация на целевые мероприятия</t>
  </si>
  <si>
    <t xml:space="preserve">И.о. заведующей отделом экономики                                                         </t>
  </si>
  <si>
    <t>О.В. Квардицкая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</si>
</sst>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000"/>
  </numFmts>
  <fonts count="14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  <scheme val="minor"/>
    </font>
    <font>
      <sz val="11"/>
      <color theme="0" tint="-0.34998626667073579"/>
      <name val="Times New Roman"/>
      <family val="1"/>
      <charset val="204"/>
      <scheme val="minor"/>
    </font>
    <font>
      <b/>
      <sz val="11"/>
      <color theme="0" tint="-0.34998626667073579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1"/>
      <color rgb="FFFF0000"/>
      <name val="Times New Roma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/>
    </xf>
    <xf numFmtId="0" fontId="9" fillId="0" borderId="0" xfId="0" applyFont="1"/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9" fillId="3" borderId="0" xfId="0" applyFont="1" applyFill="1"/>
    <xf numFmtId="4" fontId="7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4" fontId="10" fillId="0" borderId="0" xfId="0" applyNumberFormat="1" applyFont="1"/>
    <xf numFmtId="0" fontId="10" fillId="3" borderId="0" xfId="0" applyFont="1" applyFill="1"/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2" fillId="0" borderId="0" xfId="0" applyFont="1"/>
    <xf numFmtId="164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13" fillId="4" borderId="0" xfId="0" applyNumberFormat="1" applyFont="1" applyFill="1"/>
    <xf numFmtId="4" fontId="1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view="pageBreakPreview" zoomScale="50" zoomScaleNormal="100" zoomScaleSheetLayoutView="50" workbookViewId="0">
      <selection activeCell="E12" sqref="E12"/>
    </sheetView>
  </sheetViews>
  <sheetFormatPr defaultRowHeight="14.4"/>
  <cols>
    <col min="1" max="1" width="6.88671875" style="14" customWidth="1"/>
    <col min="2" max="2" width="104.5546875" style="4" customWidth="1"/>
    <col min="3" max="3" width="22.77734375" style="4" customWidth="1"/>
    <col min="4" max="4" width="22.5546875" style="4" customWidth="1"/>
    <col min="5" max="5" width="22.44140625" style="30" customWidth="1"/>
    <col min="6" max="6" width="34.44140625" style="30" customWidth="1"/>
    <col min="7" max="7" width="49.77734375" style="30" customWidth="1"/>
    <col min="8" max="8" width="12.77734375" style="30" bestFit="1" customWidth="1"/>
    <col min="9" max="9" width="8.88671875" style="30"/>
    <col min="10" max="16384" width="8.88671875" style="4"/>
  </cols>
  <sheetData>
    <row r="1" spans="1:9" ht="38.950000000000003" customHeight="1">
      <c r="A1" s="50" t="s">
        <v>46</v>
      </c>
      <c r="B1" s="50"/>
      <c r="C1" s="50"/>
      <c r="D1" s="50"/>
    </row>
    <row r="2" spans="1:9" ht="22.95" customHeight="1">
      <c r="A2" s="50"/>
      <c r="B2" s="50"/>
      <c r="C2" s="50"/>
      <c r="D2" s="50"/>
    </row>
    <row r="3" spans="1:9" s="11" customFormat="1" ht="61.55" customHeight="1">
      <c r="A3" s="9" t="s">
        <v>0</v>
      </c>
      <c r="B3" s="10" t="s">
        <v>1</v>
      </c>
      <c r="C3" s="9" t="s">
        <v>27</v>
      </c>
      <c r="D3" s="9" t="s">
        <v>28</v>
      </c>
      <c r="E3" s="31"/>
      <c r="F3" s="31"/>
      <c r="G3" s="31"/>
      <c r="H3" s="31"/>
      <c r="I3" s="31"/>
    </row>
    <row r="4" spans="1:9" ht="17.7">
      <c r="A4" s="5">
        <v>1</v>
      </c>
      <c r="B4" s="5">
        <v>2</v>
      </c>
      <c r="C4" s="1">
        <v>3</v>
      </c>
      <c r="D4" s="1">
        <v>4</v>
      </c>
    </row>
    <row r="5" spans="1:9" ht="17.7">
      <c r="A5" s="51" t="s">
        <v>2</v>
      </c>
      <c r="B5" s="7" t="s">
        <v>3</v>
      </c>
      <c r="C5" s="6">
        <f>C6+C11</f>
        <v>658079512</v>
      </c>
      <c r="D5" s="6">
        <f>D6+D11</f>
        <v>311658611.91999996</v>
      </c>
      <c r="E5" s="32">
        <f>D5-C5</f>
        <v>-346420900.08000004</v>
      </c>
    </row>
    <row r="6" spans="1:9" ht="19.5" customHeight="1">
      <c r="A6" s="52"/>
      <c r="B6" s="7" t="s">
        <v>4</v>
      </c>
      <c r="C6" s="6">
        <f>C10+C7+C8+C9</f>
        <v>489101511.99999994</v>
      </c>
      <c r="D6" s="6">
        <f>D10+D7+D8+D9</f>
        <v>206183304.34999999</v>
      </c>
      <c r="E6" s="56"/>
    </row>
    <row r="7" spans="1:9" ht="19.5" customHeight="1">
      <c r="A7" s="52"/>
      <c r="B7" s="8" t="s">
        <v>5</v>
      </c>
      <c r="C7" s="6">
        <f>C14+C21+C27+C33+C39+C45+C51+C57+C63+C69+C75+C81+C87+C93+C99+C105+C111</f>
        <v>26482200</v>
      </c>
      <c r="D7" s="6">
        <f>D111+D51+D14+D33+D39+D27+D45+D57+D63+D69+D75+D81+D87+D93+D99+D105+D21</f>
        <v>11407336.449999999</v>
      </c>
      <c r="E7" s="56"/>
    </row>
    <row r="8" spans="1:9" ht="22.75" customHeight="1">
      <c r="A8" s="52"/>
      <c r="B8" s="8" t="s">
        <v>6</v>
      </c>
      <c r="C8" s="6">
        <f>C15+C22+C28+C34+C40+C46+C52+C58+C64+C70+C76+C82+C88+C94+C100+C106+C112</f>
        <v>8142300</v>
      </c>
      <c r="D8" s="6">
        <f>D112+D52+D15+D34+D40+D28+D46+D58+D64+D70+D76+D82+D88+D94+D100+D106</f>
        <v>0</v>
      </c>
    </row>
    <row r="9" spans="1:9" ht="22.75" customHeight="1">
      <c r="A9" s="52"/>
      <c r="B9" s="16" t="s">
        <v>47</v>
      </c>
      <c r="C9" s="6">
        <f>C16</f>
        <v>125908</v>
      </c>
      <c r="D9" s="6">
        <v>0</v>
      </c>
    </row>
    <row r="10" spans="1:9" ht="20.95" customHeight="1">
      <c r="A10" s="52"/>
      <c r="B10" s="8" t="s">
        <v>7</v>
      </c>
      <c r="C10" s="6">
        <f>C113+C53+C17+C35+C41+C29+C47+C59+C65+C71+C77+C83+C89+C95+C101+C107+C23</f>
        <v>454351103.99999994</v>
      </c>
      <c r="D10" s="6">
        <f>D113+D53+D17+D35+D41+D29+D47+D59+D65+D71+D77+D83+D89+D95+D101+D107+D23</f>
        <v>194775967.90000001</v>
      </c>
      <c r="E10" s="32">
        <f>98753257.43-D10</f>
        <v>-96022710.469999999</v>
      </c>
    </row>
    <row r="11" spans="1:9" ht="19" customHeight="1">
      <c r="A11" s="52"/>
      <c r="B11" s="8" t="s">
        <v>8</v>
      </c>
      <c r="C11" s="6">
        <f>C18+C24+C30+C36+C42+C48+C54+C60+C66+C72+C78+C84+C90+C96+C102+C108+C114</f>
        <v>168978000</v>
      </c>
      <c r="D11" s="6">
        <f>D102+D54+D18+D90+D108</f>
        <v>105475307.56999999</v>
      </c>
      <c r="E11" s="32">
        <f>D11-47410687.44</f>
        <v>58064620.129999995</v>
      </c>
    </row>
    <row r="12" spans="1:9" s="18" customFormat="1" ht="50.4" customHeight="1">
      <c r="A12" s="53" t="s">
        <v>9</v>
      </c>
      <c r="B12" s="16" t="s">
        <v>30</v>
      </c>
      <c r="C12" s="17">
        <f>C13+C18</f>
        <v>74657066.709999993</v>
      </c>
      <c r="D12" s="17">
        <f>D13+D18</f>
        <v>31537438.23</v>
      </c>
      <c r="E12" s="32">
        <f>D12-C12</f>
        <v>-43119628.479999989</v>
      </c>
      <c r="F12" s="30"/>
      <c r="G12" s="30"/>
      <c r="H12" s="30"/>
      <c r="I12" s="30"/>
    </row>
    <row r="13" spans="1:9" s="18" customFormat="1" ht="19" customHeight="1">
      <c r="A13" s="54"/>
      <c r="B13" s="19" t="s">
        <v>10</v>
      </c>
      <c r="C13" s="20">
        <f>C14+C15+C17+C16</f>
        <v>74307066.709999993</v>
      </c>
      <c r="D13" s="20">
        <f>D14+D15+D17</f>
        <v>31537438.23</v>
      </c>
      <c r="E13" s="30"/>
      <c r="F13" s="30"/>
      <c r="G13" s="30"/>
      <c r="H13" s="30"/>
      <c r="I13" s="30"/>
    </row>
    <row r="14" spans="1:9" s="18" customFormat="1" ht="19" customHeight="1">
      <c r="A14" s="54"/>
      <c r="B14" s="21" t="s">
        <v>5</v>
      </c>
      <c r="C14" s="22">
        <v>0</v>
      </c>
      <c r="D14" s="22">
        <v>0</v>
      </c>
      <c r="E14" s="30"/>
      <c r="F14" s="30"/>
      <c r="G14" s="30"/>
      <c r="H14" s="30"/>
      <c r="I14" s="30"/>
    </row>
    <row r="15" spans="1:9" s="18" customFormat="1" ht="19" customHeight="1">
      <c r="A15" s="54"/>
      <c r="B15" s="21" t="s">
        <v>6</v>
      </c>
      <c r="C15" s="22">
        <v>0</v>
      </c>
      <c r="D15" s="22">
        <v>0</v>
      </c>
      <c r="E15" s="30"/>
      <c r="F15" s="30"/>
      <c r="G15" s="30"/>
      <c r="H15" s="30"/>
      <c r="I15" s="30"/>
    </row>
    <row r="16" spans="1:9" s="18" customFormat="1" ht="19" customHeight="1">
      <c r="A16" s="54"/>
      <c r="B16" s="21" t="s">
        <v>47</v>
      </c>
      <c r="C16" s="22">
        <v>125908</v>
      </c>
      <c r="D16" s="22">
        <v>0</v>
      </c>
      <c r="E16" s="30"/>
      <c r="F16" s="30"/>
      <c r="G16" s="30"/>
      <c r="H16" s="30"/>
      <c r="I16" s="30"/>
    </row>
    <row r="17" spans="1:9" s="18" customFormat="1" ht="19" customHeight="1">
      <c r="A17" s="54"/>
      <c r="B17" s="21" t="s">
        <v>7</v>
      </c>
      <c r="C17" s="22">
        <v>74181158.709999993</v>
      </c>
      <c r="D17" s="22">
        <v>31537438.23</v>
      </c>
      <c r="E17" s="30"/>
      <c r="F17" s="30"/>
      <c r="G17" s="30"/>
      <c r="H17" s="30"/>
      <c r="I17" s="30"/>
    </row>
    <row r="18" spans="1:9" s="18" customFormat="1" ht="19" customHeight="1">
      <c r="A18" s="54"/>
      <c r="B18" s="21" t="s">
        <v>8</v>
      </c>
      <c r="C18" s="22">
        <v>350000</v>
      </c>
      <c r="D18" s="22">
        <v>0</v>
      </c>
      <c r="E18" s="30"/>
      <c r="F18" s="30"/>
      <c r="G18" s="30"/>
      <c r="H18" s="30"/>
      <c r="I18" s="30"/>
    </row>
    <row r="19" spans="1:9" s="18" customFormat="1" ht="56.3" hidden="1" customHeight="1">
      <c r="A19" s="45" t="s">
        <v>11</v>
      </c>
      <c r="B19" s="16" t="s">
        <v>43</v>
      </c>
      <c r="C19" s="23">
        <f>C20</f>
        <v>0</v>
      </c>
      <c r="D19" s="24">
        <f>D20</f>
        <v>0</v>
      </c>
      <c r="E19" s="30"/>
      <c r="F19" s="30"/>
      <c r="G19" s="30"/>
      <c r="H19" s="30"/>
      <c r="I19" s="30"/>
    </row>
    <row r="20" spans="1:9" s="18" customFormat="1" ht="19" hidden="1" customHeight="1">
      <c r="A20" s="45"/>
      <c r="B20" s="21" t="s">
        <v>10</v>
      </c>
      <c r="C20" s="25">
        <f>C21+C22+C23</f>
        <v>0</v>
      </c>
      <c r="D20" s="25">
        <f>D21+D22+D23</f>
        <v>0</v>
      </c>
      <c r="E20" s="30"/>
      <c r="F20" s="30"/>
      <c r="G20" s="30"/>
      <c r="H20" s="30"/>
      <c r="I20" s="30"/>
    </row>
    <row r="21" spans="1:9" s="18" customFormat="1" ht="19" hidden="1" customHeight="1">
      <c r="A21" s="45"/>
      <c r="B21" s="21" t="s">
        <v>16</v>
      </c>
      <c r="C21" s="25">
        <v>0</v>
      </c>
      <c r="D21" s="20">
        <v>0</v>
      </c>
      <c r="E21" s="30"/>
      <c r="F21" s="30"/>
      <c r="G21" s="30"/>
      <c r="H21" s="30"/>
      <c r="I21" s="30"/>
    </row>
    <row r="22" spans="1:9" s="18" customFormat="1" ht="19" hidden="1" customHeight="1">
      <c r="A22" s="45"/>
      <c r="B22" s="21" t="s">
        <v>6</v>
      </c>
      <c r="C22" s="25">
        <v>0</v>
      </c>
      <c r="D22" s="20">
        <v>0</v>
      </c>
      <c r="E22" s="30"/>
      <c r="F22" s="30"/>
      <c r="G22" s="30"/>
      <c r="H22" s="30"/>
      <c r="I22" s="30"/>
    </row>
    <row r="23" spans="1:9" s="18" customFormat="1" ht="19" hidden="1" customHeight="1">
      <c r="A23" s="45"/>
      <c r="B23" s="21" t="s">
        <v>7</v>
      </c>
      <c r="C23" s="25"/>
      <c r="D23" s="20">
        <v>0</v>
      </c>
      <c r="E23" s="30"/>
      <c r="F23" s="30"/>
      <c r="G23" s="30"/>
      <c r="H23" s="30"/>
      <c r="I23" s="30"/>
    </row>
    <row r="24" spans="1:9" s="18" customFormat="1" ht="19" hidden="1" customHeight="1">
      <c r="A24" s="45"/>
      <c r="B24" s="21" t="s">
        <v>8</v>
      </c>
      <c r="C24" s="25">
        <v>0</v>
      </c>
      <c r="D24" s="20">
        <v>0</v>
      </c>
      <c r="E24" s="30"/>
      <c r="F24" s="30"/>
      <c r="G24" s="30"/>
      <c r="H24" s="30"/>
      <c r="I24" s="30"/>
    </row>
    <row r="25" spans="1:9" s="18" customFormat="1" ht="41.9" customHeight="1">
      <c r="A25" s="45" t="s">
        <v>11</v>
      </c>
      <c r="B25" s="16" t="s">
        <v>31</v>
      </c>
      <c r="C25" s="24">
        <f>C26</f>
        <v>426848</v>
      </c>
      <c r="D25" s="24">
        <f>D26</f>
        <v>300271.99</v>
      </c>
      <c r="E25" s="32">
        <f>D25-C25</f>
        <v>-126576.01000000001</v>
      </c>
      <c r="F25" s="30"/>
      <c r="G25" s="30"/>
      <c r="H25" s="30"/>
      <c r="I25" s="30"/>
    </row>
    <row r="26" spans="1:9" s="18" customFormat="1" ht="19" customHeight="1">
      <c r="A26" s="45"/>
      <c r="B26" s="21" t="s">
        <v>10</v>
      </c>
      <c r="C26" s="20">
        <f>C27+C28+C29</f>
        <v>426848</v>
      </c>
      <c r="D26" s="20">
        <f>D27+D28+D29</f>
        <v>300271.99</v>
      </c>
      <c r="E26" s="30"/>
      <c r="F26" s="30"/>
      <c r="G26" s="30"/>
      <c r="H26" s="30"/>
      <c r="I26" s="30"/>
    </row>
    <row r="27" spans="1:9" s="18" customFormat="1" ht="19" customHeight="1">
      <c r="A27" s="45"/>
      <c r="B27" s="21" t="s">
        <v>16</v>
      </c>
      <c r="C27" s="20">
        <v>143000</v>
      </c>
      <c r="D27" s="20">
        <v>143000</v>
      </c>
      <c r="E27" s="30"/>
      <c r="F27" s="30"/>
      <c r="G27" s="30"/>
      <c r="H27" s="30"/>
      <c r="I27" s="30"/>
    </row>
    <row r="28" spans="1:9" s="18" customFormat="1" ht="19" customHeight="1">
      <c r="A28" s="45"/>
      <c r="B28" s="21" t="s">
        <v>6</v>
      </c>
      <c r="C28" s="20">
        <v>0</v>
      </c>
      <c r="D28" s="20">
        <v>0</v>
      </c>
      <c r="E28" s="30"/>
      <c r="F28" s="30"/>
      <c r="G28" s="30"/>
      <c r="H28" s="30"/>
      <c r="I28" s="30"/>
    </row>
    <row r="29" spans="1:9" s="18" customFormat="1" ht="19" customHeight="1">
      <c r="A29" s="45"/>
      <c r="B29" s="21" t="s">
        <v>7</v>
      </c>
      <c r="C29" s="20">
        <v>283848</v>
      </c>
      <c r="D29" s="20">
        <v>157271.99</v>
      </c>
      <c r="E29" s="30"/>
      <c r="F29" s="30"/>
      <c r="G29" s="30"/>
      <c r="H29" s="30"/>
      <c r="I29" s="30"/>
    </row>
    <row r="30" spans="1:9" s="18" customFormat="1" ht="19" customHeight="1">
      <c r="A30" s="45"/>
      <c r="B30" s="21" t="s">
        <v>8</v>
      </c>
      <c r="C30" s="20"/>
      <c r="D30" s="20"/>
      <c r="E30" s="30"/>
      <c r="F30" s="30"/>
      <c r="G30" s="30"/>
      <c r="H30" s="30"/>
      <c r="I30" s="30"/>
    </row>
    <row r="31" spans="1:9" s="18" customFormat="1" ht="73.349999999999994" customHeight="1">
      <c r="A31" s="45" t="s">
        <v>12</v>
      </c>
      <c r="B31" s="16" t="s">
        <v>32</v>
      </c>
      <c r="C31" s="24">
        <f>C32</f>
        <v>700000</v>
      </c>
      <c r="D31" s="24">
        <f>D32</f>
        <v>375302.55</v>
      </c>
      <c r="E31" s="32">
        <f>D31-C31</f>
        <v>-324697.45</v>
      </c>
      <c r="F31" s="30"/>
      <c r="G31" s="30"/>
      <c r="H31" s="30"/>
      <c r="I31" s="30"/>
    </row>
    <row r="32" spans="1:9" s="18" customFormat="1" ht="19" customHeight="1">
      <c r="A32" s="45"/>
      <c r="B32" s="19" t="s">
        <v>10</v>
      </c>
      <c r="C32" s="20">
        <f>C33+C34+C35</f>
        <v>700000</v>
      </c>
      <c r="D32" s="20">
        <f>D33+D34+D35</f>
        <v>375302.55</v>
      </c>
      <c r="E32" s="30"/>
      <c r="F32" s="30"/>
      <c r="G32" s="30"/>
      <c r="H32" s="30"/>
      <c r="I32" s="30"/>
    </row>
    <row r="33" spans="1:9" s="18" customFormat="1" ht="19" customHeight="1">
      <c r="A33" s="45"/>
      <c r="B33" s="21" t="s">
        <v>5</v>
      </c>
      <c r="C33" s="20">
        <v>0</v>
      </c>
      <c r="D33" s="20">
        <v>0</v>
      </c>
      <c r="E33" s="30"/>
      <c r="F33" s="30"/>
      <c r="G33" s="30"/>
      <c r="H33" s="30"/>
      <c r="I33" s="30"/>
    </row>
    <row r="34" spans="1:9" s="18" customFormat="1" ht="19" customHeight="1">
      <c r="A34" s="45"/>
      <c r="B34" s="21" t="s">
        <v>6</v>
      </c>
      <c r="C34" s="20">
        <v>0</v>
      </c>
      <c r="D34" s="20">
        <v>0</v>
      </c>
      <c r="E34" s="30"/>
      <c r="F34" s="30"/>
      <c r="G34" s="30"/>
      <c r="H34" s="30"/>
      <c r="I34" s="30"/>
    </row>
    <row r="35" spans="1:9" s="18" customFormat="1" ht="19" customHeight="1">
      <c r="A35" s="45"/>
      <c r="B35" s="21" t="s">
        <v>7</v>
      </c>
      <c r="C35" s="20">
        <v>700000</v>
      </c>
      <c r="D35" s="20">
        <v>375302.55</v>
      </c>
      <c r="E35" s="30"/>
      <c r="F35" s="30"/>
      <c r="G35" s="30"/>
      <c r="H35" s="30"/>
      <c r="I35" s="30"/>
    </row>
    <row r="36" spans="1:9" s="18" customFormat="1" ht="19" customHeight="1">
      <c r="A36" s="45"/>
      <c r="B36" s="21" t="s">
        <v>8</v>
      </c>
      <c r="C36" s="20">
        <v>0</v>
      </c>
      <c r="D36" s="20">
        <v>0</v>
      </c>
      <c r="E36" s="30"/>
      <c r="F36" s="30"/>
      <c r="G36" s="30"/>
      <c r="H36" s="30"/>
      <c r="I36" s="30"/>
    </row>
    <row r="37" spans="1:9" s="18" customFormat="1" ht="44.7" customHeight="1">
      <c r="A37" s="45" t="s">
        <v>13</v>
      </c>
      <c r="B37" s="16" t="s">
        <v>33</v>
      </c>
      <c r="C37" s="24">
        <f>C38</f>
        <v>2314700</v>
      </c>
      <c r="D37" s="24">
        <f>D38</f>
        <v>846876.68</v>
      </c>
      <c r="E37" s="32">
        <f>D37-C37</f>
        <v>-1467823.3199999998</v>
      </c>
      <c r="F37" s="30"/>
      <c r="G37" s="30"/>
      <c r="H37" s="30"/>
      <c r="I37" s="30"/>
    </row>
    <row r="38" spans="1:9" s="18" customFormat="1" ht="19" customHeight="1">
      <c r="A38" s="45"/>
      <c r="B38" s="21" t="s">
        <v>10</v>
      </c>
      <c r="C38" s="20">
        <f>C39+C40+C41</f>
        <v>2314700</v>
      </c>
      <c r="D38" s="20">
        <f>D39+D40+D41</f>
        <v>846876.68</v>
      </c>
      <c r="E38" s="30"/>
      <c r="F38" s="30"/>
      <c r="G38" s="30"/>
      <c r="H38" s="30"/>
      <c r="I38" s="30"/>
    </row>
    <row r="39" spans="1:9" s="18" customFormat="1" ht="19" customHeight="1">
      <c r="A39" s="45"/>
      <c r="B39" s="21" t="s">
        <v>5</v>
      </c>
      <c r="C39" s="20">
        <v>0</v>
      </c>
      <c r="D39" s="20">
        <v>0</v>
      </c>
      <c r="E39" s="30"/>
      <c r="F39" s="30"/>
      <c r="G39" s="30"/>
      <c r="H39" s="30"/>
      <c r="I39" s="30"/>
    </row>
    <row r="40" spans="1:9" s="18" customFormat="1" ht="19" customHeight="1">
      <c r="A40" s="45"/>
      <c r="B40" s="21" t="s">
        <v>6</v>
      </c>
      <c r="C40" s="20">
        <v>0</v>
      </c>
      <c r="D40" s="20">
        <v>0</v>
      </c>
      <c r="E40" s="30"/>
      <c r="F40" s="30"/>
      <c r="G40" s="30"/>
      <c r="H40" s="30"/>
      <c r="I40" s="30"/>
    </row>
    <row r="41" spans="1:9" s="18" customFormat="1" ht="19" customHeight="1">
      <c r="A41" s="45"/>
      <c r="B41" s="21" t="s">
        <v>7</v>
      </c>
      <c r="C41" s="20">
        <v>2314700</v>
      </c>
      <c r="D41" s="20">
        <v>846876.68</v>
      </c>
      <c r="E41" s="30"/>
      <c r="F41" s="30"/>
      <c r="G41" s="30"/>
      <c r="H41" s="30"/>
      <c r="I41" s="30"/>
    </row>
    <row r="42" spans="1:9" s="18" customFormat="1" ht="19" customHeight="1">
      <c r="A42" s="45"/>
      <c r="B42" s="21" t="s">
        <v>8</v>
      </c>
      <c r="C42" s="20"/>
      <c r="D42" s="20"/>
      <c r="E42" s="30"/>
      <c r="F42" s="30"/>
      <c r="G42" s="30"/>
      <c r="H42" s="30"/>
      <c r="I42" s="30"/>
    </row>
    <row r="43" spans="1:9" s="18" customFormat="1" ht="78.55" customHeight="1">
      <c r="A43" s="45" t="s">
        <v>14</v>
      </c>
      <c r="B43" s="16" t="s">
        <v>34</v>
      </c>
      <c r="C43" s="24">
        <f>C44</f>
        <v>34860449.259999998</v>
      </c>
      <c r="D43" s="26">
        <f>D44</f>
        <v>28067793.309999999</v>
      </c>
      <c r="E43" s="32">
        <f>D43-C43</f>
        <v>-6792655.9499999993</v>
      </c>
      <c r="F43" s="30"/>
      <c r="G43" s="30"/>
      <c r="H43" s="30"/>
      <c r="I43" s="30"/>
    </row>
    <row r="44" spans="1:9" s="18" customFormat="1" ht="19" customHeight="1">
      <c r="A44" s="45"/>
      <c r="B44" s="21" t="s">
        <v>10</v>
      </c>
      <c r="C44" s="20">
        <f>C45+C46+C47</f>
        <v>34860449.259999998</v>
      </c>
      <c r="D44" s="20">
        <f>D45+D46+D47</f>
        <v>28067793.309999999</v>
      </c>
      <c r="E44" s="30"/>
      <c r="F44" s="30"/>
      <c r="G44" s="30"/>
      <c r="H44" s="30"/>
      <c r="I44" s="30"/>
    </row>
    <row r="45" spans="1:9" s="18" customFormat="1" ht="19" customHeight="1">
      <c r="A45" s="45"/>
      <c r="B45" s="21" t="s">
        <v>16</v>
      </c>
      <c r="C45" s="20">
        <v>0</v>
      </c>
      <c r="D45" s="20">
        <v>0</v>
      </c>
      <c r="E45" s="30"/>
      <c r="F45" s="30"/>
      <c r="G45" s="30"/>
      <c r="H45" s="30"/>
      <c r="I45" s="30"/>
    </row>
    <row r="46" spans="1:9" s="18" customFormat="1" ht="19" customHeight="1">
      <c r="A46" s="45"/>
      <c r="B46" s="21" t="s">
        <v>6</v>
      </c>
      <c r="C46" s="20">
        <v>0</v>
      </c>
      <c r="D46" s="20">
        <v>0</v>
      </c>
      <c r="E46" s="30"/>
      <c r="F46" s="30"/>
      <c r="G46" s="30"/>
      <c r="H46" s="30"/>
      <c r="I46" s="30"/>
    </row>
    <row r="47" spans="1:9" s="18" customFormat="1" ht="19" customHeight="1">
      <c r="A47" s="45"/>
      <c r="B47" s="21" t="s">
        <v>7</v>
      </c>
      <c r="C47" s="20">
        <v>34860449.259999998</v>
      </c>
      <c r="D47" s="22">
        <v>28067793.309999999</v>
      </c>
      <c r="E47" s="30"/>
      <c r="F47" s="30"/>
      <c r="G47" s="30"/>
      <c r="H47" s="30"/>
      <c r="I47" s="30"/>
    </row>
    <row r="48" spans="1:9" s="18" customFormat="1" ht="19" customHeight="1">
      <c r="A48" s="45"/>
      <c r="B48" s="21" t="s">
        <v>8</v>
      </c>
      <c r="C48" s="20">
        <v>0</v>
      </c>
      <c r="D48" s="22">
        <v>0</v>
      </c>
      <c r="E48" s="30"/>
      <c r="F48" s="30"/>
      <c r="G48" s="30"/>
      <c r="H48" s="30"/>
      <c r="I48" s="30"/>
    </row>
    <row r="49" spans="1:9" s="18" customFormat="1" ht="51.75" customHeight="1">
      <c r="A49" s="45" t="s">
        <v>15</v>
      </c>
      <c r="B49" s="16" t="s">
        <v>29</v>
      </c>
      <c r="C49" s="17">
        <f>C51+C53+C54</f>
        <v>1229500</v>
      </c>
      <c r="D49" s="17">
        <f>D51+D53+D54</f>
        <v>1163232</v>
      </c>
      <c r="E49" s="32">
        <f>D49-C49</f>
        <v>-66268</v>
      </c>
      <c r="F49" s="30"/>
      <c r="G49" s="30">
        <v>3020294</v>
      </c>
      <c r="H49" s="32">
        <f>G49+C49</f>
        <v>4249794</v>
      </c>
      <c r="I49" s="30"/>
    </row>
    <row r="50" spans="1:9" s="18" customFormat="1" ht="19" customHeight="1">
      <c r="A50" s="45"/>
      <c r="B50" s="21" t="s">
        <v>10</v>
      </c>
      <c r="C50" s="20">
        <f>C51+C52+C53</f>
        <v>1229500</v>
      </c>
      <c r="D50" s="20">
        <f>D51+D52+D53</f>
        <v>1163232</v>
      </c>
      <c r="E50" s="30"/>
      <c r="F50" s="30"/>
      <c r="G50" s="30">
        <v>1653500</v>
      </c>
      <c r="H50" s="30"/>
      <c r="I50" s="30"/>
    </row>
    <row r="51" spans="1:9" s="18" customFormat="1" ht="19" customHeight="1">
      <c r="A51" s="45"/>
      <c r="B51" s="21" t="s">
        <v>5</v>
      </c>
      <c r="C51" s="22">
        <f>394513+469587</f>
        <v>864100</v>
      </c>
      <c r="D51" s="27">
        <f>364313.81+433518.19</f>
        <v>797832</v>
      </c>
      <c r="E51" s="30"/>
      <c r="F51" s="30"/>
      <c r="G51" s="30"/>
      <c r="H51" s="30"/>
      <c r="I51" s="30"/>
    </row>
    <row r="52" spans="1:9" s="18" customFormat="1" ht="19" customHeight="1">
      <c r="A52" s="45"/>
      <c r="B52" s="21" t="s">
        <v>6</v>
      </c>
      <c r="C52" s="22">
        <v>0</v>
      </c>
      <c r="D52" s="22">
        <v>0</v>
      </c>
      <c r="E52" s="30"/>
      <c r="F52" s="30"/>
      <c r="G52" s="30"/>
      <c r="H52" s="30"/>
      <c r="I52" s="30"/>
    </row>
    <row r="53" spans="1:9" s="18" customFormat="1" ht="19" customHeight="1">
      <c r="A53" s="45"/>
      <c r="B53" s="21" t="s">
        <v>7</v>
      </c>
      <c r="C53" s="25">
        <v>365400</v>
      </c>
      <c r="D53" s="25">
        <v>365400</v>
      </c>
      <c r="E53" s="30"/>
      <c r="F53" s="30"/>
      <c r="G53" s="30"/>
      <c r="H53" s="30"/>
      <c r="I53" s="30"/>
    </row>
    <row r="54" spans="1:9" s="18" customFormat="1" ht="19" customHeight="1">
      <c r="A54" s="45"/>
      <c r="B54" s="21" t="s">
        <v>8</v>
      </c>
      <c r="C54" s="25">
        <v>0</v>
      </c>
      <c r="D54" s="25">
        <v>0</v>
      </c>
      <c r="E54" s="30"/>
      <c r="F54" s="30"/>
      <c r="G54" s="30"/>
      <c r="H54" s="30"/>
      <c r="I54" s="30"/>
    </row>
    <row r="55" spans="1:9" s="18" customFormat="1" ht="56.95" customHeight="1">
      <c r="A55" s="46" t="s">
        <v>17</v>
      </c>
      <c r="B55" s="34" t="s">
        <v>35</v>
      </c>
      <c r="C55" s="35">
        <f>C56</f>
        <v>19154851</v>
      </c>
      <c r="D55" s="36">
        <f>D56</f>
        <v>848346</v>
      </c>
      <c r="E55" s="32">
        <f>D55-C55</f>
        <v>-18306505</v>
      </c>
      <c r="F55" s="30"/>
      <c r="G55" s="30"/>
      <c r="H55" s="30"/>
      <c r="I55" s="30"/>
    </row>
    <row r="56" spans="1:9" s="18" customFormat="1" ht="19" customHeight="1">
      <c r="A56" s="46"/>
      <c r="B56" s="37" t="s">
        <v>10</v>
      </c>
      <c r="C56" s="29">
        <f>C57+C58+C59</f>
        <v>19154851</v>
      </c>
      <c r="D56" s="29">
        <f>D57+D58+D59</f>
        <v>848346</v>
      </c>
      <c r="E56" s="30"/>
      <c r="F56" s="30"/>
      <c r="G56" s="30"/>
      <c r="H56" s="30"/>
      <c r="I56" s="30"/>
    </row>
    <row r="57" spans="1:9" s="18" customFormat="1" ht="19" customHeight="1">
      <c r="A57" s="46"/>
      <c r="B57" s="37" t="s">
        <v>16</v>
      </c>
      <c r="C57" s="29">
        <v>0</v>
      </c>
      <c r="D57" s="38">
        <v>0</v>
      </c>
      <c r="E57" s="30"/>
      <c r="F57" s="30"/>
      <c r="G57" s="30"/>
      <c r="H57" s="30"/>
      <c r="I57" s="30"/>
    </row>
    <row r="58" spans="1:9" s="18" customFormat="1" ht="19" customHeight="1">
      <c r="A58" s="46"/>
      <c r="B58" s="37" t="s">
        <v>6</v>
      </c>
      <c r="C58" s="29">
        <v>0</v>
      </c>
      <c r="D58" s="38">
        <v>0</v>
      </c>
      <c r="E58" s="30"/>
      <c r="F58" s="30"/>
      <c r="G58" s="30"/>
      <c r="H58" s="30"/>
      <c r="I58" s="30"/>
    </row>
    <row r="59" spans="1:9" s="18" customFormat="1" ht="19" customHeight="1">
      <c r="A59" s="46"/>
      <c r="B59" s="37" t="s">
        <v>7</v>
      </c>
      <c r="C59" s="29">
        <v>19154851</v>
      </c>
      <c r="D59" s="29">
        <v>848346</v>
      </c>
      <c r="E59" s="30"/>
      <c r="F59" s="30"/>
      <c r="G59" s="30"/>
      <c r="H59" s="30"/>
      <c r="I59" s="30"/>
    </row>
    <row r="60" spans="1:9" s="18" customFormat="1" ht="19" customHeight="1">
      <c r="A60" s="46"/>
      <c r="B60" s="37" t="s">
        <v>8</v>
      </c>
      <c r="C60" s="29">
        <v>0</v>
      </c>
      <c r="D60" s="38">
        <v>0</v>
      </c>
      <c r="E60" s="30"/>
      <c r="F60" s="30"/>
      <c r="G60" s="30"/>
      <c r="H60" s="30"/>
      <c r="I60" s="30"/>
    </row>
    <row r="61" spans="1:9" s="18" customFormat="1" ht="41.25" customHeight="1">
      <c r="A61" s="46" t="s">
        <v>18</v>
      </c>
      <c r="B61" s="34" t="s">
        <v>36</v>
      </c>
      <c r="C61" s="35">
        <f>C62</f>
        <v>44046761.590000004</v>
      </c>
      <c r="D61" s="35">
        <f>D62</f>
        <v>20426372.289999999</v>
      </c>
      <c r="E61" s="32">
        <f>D61-C61</f>
        <v>-23620389.300000004</v>
      </c>
      <c r="F61" s="32">
        <f>45949821.93-D61</f>
        <v>25523449.640000001</v>
      </c>
      <c r="G61" s="30"/>
      <c r="H61" s="30"/>
      <c r="I61" s="30"/>
    </row>
    <row r="62" spans="1:9" s="18" customFormat="1" ht="20.3" customHeight="1">
      <c r="A62" s="46"/>
      <c r="B62" s="37" t="s">
        <v>10</v>
      </c>
      <c r="C62" s="29">
        <f>C63+C64+C65</f>
        <v>44046761.590000004</v>
      </c>
      <c r="D62" s="29">
        <f>D63+D64+D65</f>
        <v>20426372.289999999</v>
      </c>
      <c r="E62" s="30"/>
      <c r="F62" s="30"/>
      <c r="G62" s="30"/>
      <c r="H62" s="30"/>
      <c r="I62" s="30"/>
    </row>
    <row r="63" spans="1:9" s="28" customFormat="1" ht="17.7">
      <c r="A63" s="46"/>
      <c r="B63" s="37" t="s">
        <v>16</v>
      </c>
      <c r="C63" s="29">
        <v>0</v>
      </c>
      <c r="D63" s="29">
        <v>0</v>
      </c>
      <c r="E63" s="33"/>
      <c r="F63" s="33"/>
      <c r="G63" s="33"/>
      <c r="H63" s="33"/>
      <c r="I63" s="33"/>
    </row>
    <row r="64" spans="1:9" s="18" customFormat="1" ht="22.75" customHeight="1">
      <c r="A64" s="46"/>
      <c r="B64" s="37" t="s">
        <v>6</v>
      </c>
      <c r="C64" s="29">
        <v>0</v>
      </c>
      <c r="D64" s="29">
        <v>0</v>
      </c>
      <c r="E64" s="30"/>
      <c r="F64" s="30"/>
      <c r="G64" s="30"/>
      <c r="H64" s="30"/>
      <c r="I64" s="30"/>
    </row>
    <row r="65" spans="1:9" s="18" customFormat="1" ht="20.3" customHeight="1">
      <c r="A65" s="46"/>
      <c r="B65" s="37" t="s">
        <v>7</v>
      </c>
      <c r="C65" s="29">
        <v>44046761.590000004</v>
      </c>
      <c r="D65" s="29">
        <v>20426372.289999999</v>
      </c>
      <c r="E65" s="30"/>
      <c r="F65" s="30"/>
      <c r="G65" s="30"/>
      <c r="H65" s="30"/>
      <c r="I65" s="30"/>
    </row>
    <row r="66" spans="1:9" s="18" customFormat="1" ht="19.5" customHeight="1">
      <c r="A66" s="46"/>
      <c r="B66" s="37" t="s">
        <v>8</v>
      </c>
      <c r="C66" s="29">
        <v>0</v>
      </c>
      <c r="D66" s="29">
        <v>0</v>
      </c>
      <c r="E66" s="30"/>
      <c r="F66" s="30"/>
      <c r="G66" s="30"/>
      <c r="H66" s="30"/>
      <c r="I66" s="30"/>
    </row>
    <row r="67" spans="1:9" s="18" customFormat="1" ht="48.45" customHeight="1">
      <c r="A67" s="47" t="s">
        <v>19</v>
      </c>
      <c r="B67" s="34" t="s">
        <v>37</v>
      </c>
      <c r="C67" s="35">
        <f>C68</f>
        <v>6032311.3499999996</v>
      </c>
      <c r="D67" s="39">
        <f>D68</f>
        <v>2755794.72</v>
      </c>
      <c r="E67" s="32">
        <f>D67-C67</f>
        <v>-3276516.6299999994</v>
      </c>
      <c r="F67" s="30"/>
      <c r="G67" s="32">
        <f>C49+3040294</f>
        <v>4269794</v>
      </c>
      <c r="H67" s="30"/>
      <c r="I67" s="30"/>
    </row>
    <row r="68" spans="1:9" s="18" customFormat="1" ht="19" customHeight="1">
      <c r="A68" s="47"/>
      <c r="B68" s="37" t="s">
        <v>10</v>
      </c>
      <c r="C68" s="29">
        <f>C69+C70+C71</f>
        <v>6032311.3499999996</v>
      </c>
      <c r="D68" s="29">
        <f>D69+D70+D71</f>
        <v>2755794.72</v>
      </c>
      <c r="E68" s="30"/>
      <c r="F68" s="30"/>
      <c r="G68" s="30"/>
      <c r="H68" s="30"/>
      <c r="I68" s="30"/>
    </row>
    <row r="69" spans="1:9" s="28" customFormat="1" ht="17.7">
      <c r="A69" s="47"/>
      <c r="B69" s="37" t="s">
        <v>16</v>
      </c>
      <c r="C69" s="29">
        <v>0</v>
      </c>
      <c r="D69" s="29">
        <v>0</v>
      </c>
      <c r="E69" s="33"/>
      <c r="F69" s="33"/>
      <c r="G69" s="33"/>
      <c r="H69" s="33"/>
      <c r="I69" s="33"/>
    </row>
    <row r="70" spans="1:9" s="18" customFormat="1" ht="21.8" customHeight="1">
      <c r="A70" s="47"/>
      <c r="B70" s="37" t="s">
        <v>6</v>
      </c>
      <c r="C70" s="29">
        <v>0</v>
      </c>
      <c r="D70" s="29">
        <v>0</v>
      </c>
      <c r="E70" s="30"/>
      <c r="F70" s="30"/>
      <c r="G70" s="32"/>
      <c r="H70" s="30"/>
      <c r="I70" s="30"/>
    </row>
    <row r="71" spans="1:9" s="18" customFormat="1" ht="18" customHeight="1">
      <c r="A71" s="47"/>
      <c r="B71" s="37" t="s">
        <v>7</v>
      </c>
      <c r="C71" s="29">
        <v>6032311.3499999996</v>
      </c>
      <c r="D71" s="29">
        <v>2755794.72</v>
      </c>
      <c r="E71" s="30"/>
      <c r="F71" s="30"/>
      <c r="G71" s="30"/>
      <c r="H71" s="30"/>
      <c r="I71" s="30"/>
    </row>
    <row r="72" spans="1:9" s="18" customFormat="1" ht="16.55" customHeight="1">
      <c r="A72" s="47"/>
      <c r="B72" s="40" t="s">
        <v>8</v>
      </c>
      <c r="C72" s="29">
        <v>0</v>
      </c>
      <c r="D72" s="29">
        <v>0</v>
      </c>
      <c r="E72" s="30"/>
      <c r="F72" s="30"/>
      <c r="G72" s="30"/>
      <c r="H72" s="30"/>
      <c r="I72" s="30"/>
    </row>
    <row r="73" spans="1:9" s="18" customFormat="1" ht="47.8" customHeight="1">
      <c r="A73" s="47" t="s">
        <v>20</v>
      </c>
      <c r="B73" s="34" t="s">
        <v>45</v>
      </c>
      <c r="C73" s="35">
        <f>C74</f>
        <v>2695988.85</v>
      </c>
      <c r="D73" s="35">
        <f>D74</f>
        <v>343508.77</v>
      </c>
      <c r="E73" s="32">
        <f>D73-C73</f>
        <v>-2352480.08</v>
      </c>
      <c r="F73" s="30"/>
      <c r="G73" s="30"/>
      <c r="H73" s="30"/>
      <c r="I73" s="30"/>
    </row>
    <row r="74" spans="1:9" s="18" customFormat="1" ht="18" customHeight="1">
      <c r="A74" s="47"/>
      <c r="B74" s="37" t="s">
        <v>10</v>
      </c>
      <c r="C74" s="29">
        <f>C75+C76+C77</f>
        <v>2695988.85</v>
      </c>
      <c r="D74" s="29">
        <f>D75+D76+D77</f>
        <v>343508.77</v>
      </c>
      <c r="E74" s="30"/>
      <c r="F74" s="30"/>
      <c r="G74" s="30"/>
      <c r="H74" s="30"/>
      <c r="I74" s="30"/>
    </row>
    <row r="75" spans="1:9" s="28" customFormat="1" ht="17.7">
      <c r="A75" s="47"/>
      <c r="B75" s="37" t="s">
        <v>16</v>
      </c>
      <c r="C75" s="29">
        <v>0</v>
      </c>
      <c r="D75" s="29">
        <v>0</v>
      </c>
      <c r="E75" s="33"/>
      <c r="F75" s="33"/>
      <c r="G75" s="33"/>
      <c r="H75" s="33"/>
      <c r="I75" s="33"/>
    </row>
    <row r="76" spans="1:9" s="18" customFormat="1" ht="19" customHeight="1">
      <c r="A76" s="47"/>
      <c r="B76" s="37" t="s">
        <v>6</v>
      </c>
      <c r="C76" s="29">
        <v>0</v>
      </c>
      <c r="D76" s="29">
        <v>0</v>
      </c>
      <c r="E76" s="30"/>
      <c r="F76" s="30"/>
      <c r="G76" s="30"/>
      <c r="H76" s="30"/>
      <c r="I76" s="30"/>
    </row>
    <row r="77" spans="1:9" s="18" customFormat="1" ht="19.5" customHeight="1">
      <c r="A77" s="47"/>
      <c r="B77" s="37" t="s">
        <v>7</v>
      </c>
      <c r="C77" s="29">
        <v>2695988.85</v>
      </c>
      <c r="D77" s="29">
        <v>343508.77</v>
      </c>
      <c r="E77" s="30"/>
      <c r="F77" s="30"/>
      <c r="G77" s="30"/>
      <c r="H77" s="30"/>
      <c r="I77" s="30"/>
    </row>
    <row r="78" spans="1:9" s="18" customFormat="1" ht="18" customHeight="1">
      <c r="A78" s="47"/>
      <c r="B78" s="37" t="s">
        <v>8</v>
      </c>
      <c r="C78" s="29">
        <v>0</v>
      </c>
      <c r="D78" s="41">
        <v>0</v>
      </c>
      <c r="E78" s="30"/>
      <c r="F78" s="30"/>
      <c r="G78" s="30"/>
      <c r="H78" s="30"/>
      <c r="I78" s="30"/>
    </row>
    <row r="79" spans="1:9" s="18" customFormat="1" ht="37" customHeight="1">
      <c r="A79" s="47" t="s">
        <v>21</v>
      </c>
      <c r="B79" s="34" t="s">
        <v>44</v>
      </c>
      <c r="C79" s="35">
        <f>C80</f>
        <v>5716422</v>
      </c>
      <c r="D79" s="35">
        <f>D80</f>
        <v>3258577.5</v>
      </c>
      <c r="E79" s="32">
        <f>D79-C79</f>
        <v>-2457844.5</v>
      </c>
      <c r="F79" s="30"/>
      <c r="G79" s="30"/>
      <c r="H79" s="30"/>
      <c r="I79" s="30"/>
    </row>
    <row r="80" spans="1:9" s="18" customFormat="1" ht="18" customHeight="1">
      <c r="A80" s="47"/>
      <c r="B80" s="37" t="s">
        <v>10</v>
      </c>
      <c r="C80" s="29">
        <f>C81+C82+C83</f>
        <v>5716422</v>
      </c>
      <c r="D80" s="29">
        <f>D81+D82+D83</f>
        <v>3258577.5</v>
      </c>
      <c r="E80" s="30"/>
      <c r="F80" s="30"/>
      <c r="G80" s="30"/>
      <c r="H80" s="30"/>
      <c r="I80" s="30"/>
    </row>
    <row r="81" spans="1:9" s="28" customFormat="1" ht="17.7">
      <c r="A81" s="47"/>
      <c r="B81" s="37" t="s">
        <v>16</v>
      </c>
      <c r="C81" s="29">
        <v>53600</v>
      </c>
      <c r="D81" s="29">
        <v>34704.449999999997</v>
      </c>
      <c r="E81" s="33"/>
      <c r="F81" s="33"/>
      <c r="G81" s="33"/>
      <c r="H81" s="33"/>
      <c r="I81" s="33"/>
    </row>
    <row r="82" spans="1:9" s="18" customFormat="1" ht="18" customHeight="1">
      <c r="A82" s="47"/>
      <c r="B82" s="37" t="s">
        <v>6</v>
      </c>
      <c r="C82" s="29">
        <v>0</v>
      </c>
      <c r="D82" s="29">
        <v>0</v>
      </c>
      <c r="E82" s="30"/>
      <c r="F82" s="30"/>
      <c r="G82" s="30"/>
      <c r="H82" s="30"/>
      <c r="I82" s="30"/>
    </row>
    <row r="83" spans="1:9" s="18" customFormat="1" ht="20.95" customHeight="1">
      <c r="A83" s="47"/>
      <c r="B83" s="37" t="s">
        <v>7</v>
      </c>
      <c r="C83" s="29">
        <v>5662822</v>
      </c>
      <c r="D83" s="29">
        <v>3223873.05</v>
      </c>
      <c r="E83" s="30"/>
      <c r="F83" s="30"/>
      <c r="G83" s="30"/>
      <c r="H83" s="30"/>
      <c r="I83" s="30"/>
    </row>
    <row r="84" spans="1:9" s="18" customFormat="1" ht="17.7">
      <c r="A84" s="47"/>
      <c r="B84" s="37" t="s">
        <v>8</v>
      </c>
      <c r="C84" s="29"/>
      <c r="D84" s="29"/>
      <c r="E84" s="30"/>
      <c r="F84" s="30"/>
      <c r="G84" s="30"/>
      <c r="H84" s="30"/>
      <c r="I84" s="30"/>
    </row>
    <row r="85" spans="1:9" s="18" customFormat="1" ht="56.95" customHeight="1">
      <c r="A85" s="48" t="s">
        <v>22</v>
      </c>
      <c r="B85" s="16" t="s">
        <v>38</v>
      </c>
      <c r="C85" s="17">
        <f>C86+C90</f>
        <v>80991526.969999999</v>
      </c>
      <c r="D85" s="17">
        <f>D86+D90</f>
        <v>21731675.960000001</v>
      </c>
      <c r="E85" s="32">
        <f>D85-C85</f>
        <v>-59259851.009999998</v>
      </c>
      <c r="F85" s="30"/>
      <c r="G85" s="30"/>
      <c r="H85" s="30"/>
      <c r="I85" s="30"/>
    </row>
    <row r="86" spans="1:9" s="18" customFormat="1" ht="18" customHeight="1">
      <c r="A86" s="48"/>
      <c r="B86" s="21" t="s">
        <v>10</v>
      </c>
      <c r="C86" s="22">
        <f>C87+C88+C89</f>
        <v>80868226.969999999</v>
      </c>
      <c r="D86" s="22">
        <f>D87+D88+D89</f>
        <v>21731675.960000001</v>
      </c>
      <c r="E86" s="30"/>
      <c r="F86" s="30"/>
      <c r="G86" s="30"/>
      <c r="H86" s="30"/>
      <c r="I86" s="30"/>
    </row>
    <row r="87" spans="1:9" s="28" customFormat="1" ht="17.7">
      <c r="A87" s="48"/>
      <c r="B87" s="21" t="s">
        <v>16</v>
      </c>
      <c r="C87" s="22">
        <f>4522000+427400</f>
        <v>4949400</v>
      </c>
      <c r="D87" s="22">
        <v>0</v>
      </c>
      <c r="E87" s="33"/>
      <c r="F87" s="33"/>
      <c r="G87" s="33"/>
      <c r="H87" s="33"/>
      <c r="I87" s="33"/>
    </row>
    <row r="88" spans="1:9" s="18" customFormat="1" ht="16.55" customHeight="1">
      <c r="A88" s="48"/>
      <c r="B88" s="21" t="s">
        <v>6</v>
      </c>
      <c r="C88" s="22">
        <v>6000000</v>
      </c>
      <c r="D88" s="22">
        <v>0</v>
      </c>
      <c r="E88" s="30"/>
      <c r="F88" s="30"/>
      <c r="G88" s="30"/>
      <c r="H88" s="30"/>
      <c r="I88" s="30"/>
    </row>
    <row r="89" spans="1:9" s="18" customFormat="1" ht="18" customHeight="1">
      <c r="A89" s="48"/>
      <c r="B89" s="21" t="s">
        <v>7</v>
      </c>
      <c r="C89" s="22">
        <v>69918826.969999999</v>
      </c>
      <c r="D89" s="22">
        <v>21731675.960000001</v>
      </c>
      <c r="E89" s="30"/>
      <c r="F89" s="30"/>
      <c r="G89" s="30"/>
      <c r="H89" s="30"/>
      <c r="I89" s="30"/>
    </row>
    <row r="90" spans="1:9" s="18" customFormat="1" ht="18" customHeight="1">
      <c r="A90" s="48"/>
      <c r="B90" s="21" t="s">
        <v>8</v>
      </c>
      <c r="C90" s="22">
        <v>123300</v>
      </c>
      <c r="D90" s="22">
        <v>0</v>
      </c>
      <c r="E90" s="30"/>
      <c r="F90" s="30"/>
      <c r="G90" s="30"/>
      <c r="H90" s="30"/>
      <c r="I90" s="30"/>
    </row>
    <row r="91" spans="1:9" s="18" customFormat="1" ht="38.950000000000003" customHeight="1">
      <c r="A91" s="48" t="s">
        <v>23</v>
      </c>
      <c r="B91" s="16" t="s">
        <v>39</v>
      </c>
      <c r="C91" s="17">
        <f>C93+C95</f>
        <v>294332</v>
      </c>
      <c r="D91" s="17">
        <f>D92</f>
        <v>0</v>
      </c>
      <c r="E91" s="32">
        <f>D91-C91</f>
        <v>-294332</v>
      </c>
      <c r="F91" s="30"/>
      <c r="G91" s="30"/>
      <c r="H91" s="30"/>
      <c r="I91" s="30"/>
    </row>
    <row r="92" spans="1:9" s="18" customFormat="1" ht="20.95" customHeight="1">
      <c r="A92" s="48"/>
      <c r="B92" s="21" t="s">
        <v>10</v>
      </c>
      <c r="C92" s="20">
        <f>C93+C94+C95</f>
        <v>294332</v>
      </c>
      <c r="D92" s="20">
        <f>D93+D94+D95</f>
        <v>0</v>
      </c>
      <c r="E92" s="30"/>
      <c r="F92" s="30"/>
      <c r="G92" s="30"/>
      <c r="H92" s="30"/>
      <c r="I92" s="30"/>
    </row>
    <row r="93" spans="1:9" s="28" customFormat="1" ht="17.7">
      <c r="A93" s="48"/>
      <c r="B93" s="21" t="s">
        <v>16</v>
      </c>
      <c r="C93" s="22">
        <v>0</v>
      </c>
      <c r="D93" s="22">
        <v>0</v>
      </c>
      <c r="E93" s="33"/>
      <c r="F93" s="33"/>
      <c r="G93" s="33"/>
      <c r="H93" s="33"/>
      <c r="I93" s="33"/>
    </row>
    <row r="94" spans="1:9" s="18" customFormat="1" ht="23.25" customHeight="1">
      <c r="A94" s="48"/>
      <c r="B94" s="21" t="s">
        <v>6</v>
      </c>
      <c r="C94" s="22">
        <v>0</v>
      </c>
      <c r="D94" s="22">
        <v>0</v>
      </c>
      <c r="E94" s="30"/>
      <c r="F94" s="30"/>
      <c r="G94" s="30"/>
      <c r="H94" s="30"/>
      <c r="I94" s="30"/>
    </row>
    <row r="95" spans="1:9" s="18" customFormat="1" ht="19" customHeight="1">
      <c r="A95" s="48"/>
      <c r="B95" s="21" t="s">
        <v>7</v>
      </c>
      <c r="C95" s="22">
        <v>294332</v>
      </c>
      <c r="D95" s="27">
        <v>0</v>
      </c>
      <c r="E95" s="30"/>
      <c r="F95" s="30"/>
      <c r="G95" s="30"/>
      <c r="H95" s="30"/>
      <c r="I95" s="30"/>
    </row>
    <row r="96" spans="1:9" s="18" customFormat="1" ht="17.2" customHeight="1">
      <c r="A96" s="48"/>
      <c r="B96" s="21" t="s">
        <v>8</v>
      </c>
      <c r="C96" s="22">
        <v>0</v>
      </c>
      <c r="D96" s="22">
        <v>0</v>
      </c>
      <c r="E96" s="30"/>
      <c r="F96" s="30"/>
      <c r="G96" s="30"/>
      <c r="H96" s="30"/>
      <c r="I96" s="30"/>
    </row>
    <row r="97" spans="1:9" s="18" customFormat="1" ht="54.35" customHeight="1">
      <c r="A97" s="48" t="s">
        <v>24</v>
      </c>
      <c r="B97" s="16" t="s">
        <v>40</v>
      </c>
      <c r="C97" s="24">
        <f>C98+C102</f>
        <v>302913257.81</v>
      </c>
      <c r="D97" s="24">
        <f>D98+D102</f>
        <v>159650142.75</v>
      </c>
      <c r="E97" s="32">
        <f>D97-C97</f>
        <v>-143263115.06</v>
      </c>
      <c r="F97" s="30"/>
      <c r="G97" s="30"/>
      <c r="H97" s="30"/>
      <c r="I97" s="30"/>
    </row>
    <row r="98" spans="1:9" s="18" customFormat="1" ht="20.95" customHeight="1">
      <c r="A98" s="48"/>
      <c r="B98" s="21" t="s">
        <v>10</v>
      </c>
      <c r="C98" s="20">
        <f>C99+C100+C101</f>
        <v>134425157.81</v>
      </c>
      <c r="D98" s="20">
        <f>D99+D100+D101</f>
        <v>54183135.18</v>
      </c>
      <c r="E98" s="30"/>
      <c r="F98" s="30"/>
      <c r="G98" s="30"/>
      <c r="H98" s="30"/>
      <c r="I98" s="30"/>
    </row>
    <row r="99" spans="1:9" s="28" customFormat="1" ht="17.7">
      <c r="A99" s="48"/>
      <c r="B99" s="21" t="s">
        <v>16</v>
      </c>
      <c r="C99" s="29">
        <f>1117000+7607600</f>
        <v>8724600</v>
      </c>
      <c r="D99" s="29">
        <v>3966900</v>
      </c>
      <c r="E99" s="33"/>
      <c r="F99" s="33"/>
      <c r="G99" s="33"/>
      <c r="H99" s="33"/>
      <c r="I99" s="33"/>
    </row>
    <row r="100" spans="1:9" s="18" customFormat="1" ht="18" customHeight="1">
      <c r="A100" s="48"/>
      <c r="B100" s="21" t="s">
        <v>6</v>
      </c>
      <c r="C100" s="29">
        <f>1979100+163200</f>
        <v>2142300</v>
      </c>
      <c r="D100" s="29">
        <v>0</v>
      </c>
      <c r="E100" s="30"/>
      <c r="F100" s="30"/>
      <c r="G100" s="30"/>
      <c r="H100" s="30"/>
      <c r="I100" s="30"/>
    </row>
    <row r="101" spans="1:9" s="18" customFormat="1" ht="18" customHeight="1">
      <c r="A101" s="48"/>
      <c r="B101" s="21" t="s">
        <v>7</v>
      </c>
      <c r="C101" s="20">
        <v>123558257.81</v>
      </c>
      <c r="D101" s="20">
        <v>50216235.18</v>
      </c>
      <c r="E101" s="30"/>
      <c r="F101" s="30"/>
      <c r="G101" s="30"/>
      <c r="H101" s="30"/>
      <c r="I101" s="30"/>
    </row>
    <row r="102" spans="1:9" s="18" customFormat="1" ht="19.5" customHeight="1">
      <c r="A102" s="48"/>
      <c r="B102" s="21" t="s">
        <v>8</v>
      </c>
      <c r="C102" s="20">
        <v>168488100</v>
      </c>
      <c r="D102" s="20">
        <v>105467007.56999999</v>
      </c>
      <c r="E102" s="30"/>
      <c r="F102" s="30"/>
      <c r="G102" s="30"/>
      <c r="H102" s="30"/>
      <c r="I102" s="30"/>
    </row>
    <row r="103" spans="1:9" s="18" customFormat="1" ht="38.15" customHeight="1">
      <c r="A103" s="48" t="s">
        <v>25</v>
      </c>
      <c r="B103" s="16" t="s">
        <v>41</v>
      </c>
      <c r="C103" s="23">
        <f>C104+C108</f>
        <v>80273996.459999993</v>
      </c>
      <c r="D103" s="23">
        <f>D104+D108</f>
        <v>40211680.009999998</v>
      </c>
      <c r="E103" s="55"/>
      <c r="F103" s="30"/>
      <c r="G103" s="30"/>
      <c r="H103" s="30"/>
      <c r="I103" s="30"/>
    </row>
    <row r="104" spans="1:9" s="18" customFormat="1" ht="18" customHeight="1">
      <c r="A104" s="48"/>
      <c r="B104" s="21" t="s">
        <v>10</v>
      </c>
      <c r="C104" s="20">
        <f>C105+C106+C107</f>
        <v>80257396.459999993</v>
      </c>
      <c r="D104" s="20">
        <f>D105+D106+D107</f>
        <v>40203380.009999998</v>
      </c>
      <c r="E104" s="30"/>
      <c r="F104" s="30"/>
      <c r="G104" s="30"/>
      <c r="H104" s="30"/>
      <c r="I104" s="30"/>
    </row>
    <row r="105" spans="1:9" s="28" customFormat="1" ht="17.7">
      <c r="A105" s="48"/>
      <c r="B105" s="21" t="s">
        <v>16</v>
      </c>
      <c r="C105" s="25">
        <v>11747500</v>
      </c>
      <c r="D105" s="25">
        <v>6464900</v>
      </c>
      <c r="E105" s="33"/>
      <c r="F105" s="33"/>
      <c r="G105" s="33"/>
      <c r="H105" s="33"/>
      <c r="I105" s="33"/>
    </row>
    <row r="106" spans="1:9" s="18" customFormat="1" ht="17.2" customHeight="1">
      <c r="A106" s="48"/>
      <c r="B106" s="21" t="s">
        <v>6</v>
      </c>
      <c r="C106" s="25">
        <v>0</v>
      </c>
      <c r="D106" s="20">
        <v>0</v>
      </c>
      <c r="E106" s="30"/>
      <c r="F106" s="30"/>
      <c r="G106" s="30"/>
      <c r="H106" s="30"/>
      <c r="I106" s="30"/>
    </row>
    <row r="107" spans="1:9" s="18" customFormat="1" ht="19.5" customHeight="1">
      <c r="A107" s="48"/>
      <c r="B107" s="21" t="s">
        <v>7</v>
      </c>
      <c r="C107" s="25">
        <v>68509896.459999993</v>
      </c>
      <c r="D107" s="20">
        <v>33738480.009999998</v>
      </c>
      <c r="E107" s="30"/>
      <c r="F107" s="30"/>
      <c r="G107" s="30"/>
      <c r="H107" s="30"/>
      <c r="I107" s="30"/>
    </row>
    <row r="108" spans="1:9" s="18" customFormat="1" ht="17.2" customHeight="1">
      <c r="A108" s="48"/>
      <c r="B108" s="21" t="s">
        <v>8</v>
      </c>
      <c r="C108" s="25">
        <v>16600</v>
      </c>
      <c r="D108" s="20">
        <v>8300</v>
      </c>
      <c r="E108" s="30"/>
      <c r="F108" s="30"/>
      <c r="G108" s="30"/>
      <c r="H108" s="30"/>
      <c r="I108" s="30"/>
    </row>
    <row r="109" spans="1:9" s="18" customFormat="1" ht="41.25" customHeight="1">
      <c r="A109" s="49" t="s">
        <v>26</v>
      </c>
      <c r="B109" s="16" t="s">
        <v>42</v>
      </c>
      <c r="C109" s="17">
        <f>C110</f>
        <v>1771500</v>
      </c>
      <c r="D109" s="17">
        <f>D110</f>
        <v>141599.16</v>
      </c>
      <c r="E109" s="32">
        <f>D109-C109</f>
        <v>-1629900.84</v>
      </c>
      <c r="F109" s="30"/>
      <c r="G109" s="30"/>
      <c r="H109" s="30"/>
      <c r="I109" s="30"/>
    </row>
    <row r="110" spans="1:9" s="18" customFormat="1" ht="20.95" customHeight="1">
      <c r="A110" s="45"/>
      <c r="B110" s="21" t="s">
        <v>10</v>
      </c>
      <c r="C110" s="20">
        <f>C111+C112+C113</f>
        <v>1771500</v>
      </c>
      <c r="D110" s="20">
        <f>D111+D112+D113</f>
        <v>141599.16</v>
      </c>
      <c r="E110" s="30"/>
      <c r="F110" s="30"/>
      <c r="G110" s="30"/>
      <c r="H110" s="30"/>
      <c r="I110" s="30"/>
    </row>
    <row r="111" spans="1:9" s="28" customFormat="1" ht="21.8" customHeight="1">
      <c r="A111" s="45"/>
      <c r="B111" s="21" t="s">
        <v>5</v>
      </c>
      <c r="C111" s="22">
        <v>0</v>
      </c>
      <c r="D111" s="22">
        <v>0</v>
      </c>
      <c r="E111" s="33"/>
      <c r="F111" s="33"/>
      <c r="G111" s="33"/>
      <c r="H111" s="33"/>
      <c r="I111" s="33"/>
    </row>
    <row r="112" spans="1:9" s="18" customFormat="1" ht="26.2" customHeight="1">
      <c r="A112" s="45"/>
      <c r="B112" s="21" t="s">
        <v>6</v>
      </c>
      <c r="C112" s="22">
        <v>0</v>
      </c>
      <c r="D112" s="22">
        <v>0</v>
      </c>
      <c r="E112" s="30"/>
      <c r="F112" s="30"/>
      <c r="G112" s="30"/>
      <c r="H112" s="30"/>
      <c r="I112" s="30"/>
    </row>
    <row r="113" spans="1:9" s="18" customFormat="1" ht="20.95" customHeight="1">
      <c r="A113" s="45"/>
      <c r="B113" s="21" t="s">
        <v>7</v>
      </c>
      <c r="C113" s="22">
        <v>1771500</v>
      </c>
      <c r="D113" s="22">
        <v>141599.16</v>
      </c>
      <c r="E113" s="30"/>
      <c r="F113" s="30"/>
      <c r="G113" s="30"/>
      <c r="H113" s="30"/>
      <c r="I113" s="30"/>
    </row>
    <row r="114" spans="1:9" s="18" customFormat="1" ht="18" customHeight="1">
      <c r="A114" s="45"/>
      <c r="B114" s="21" t="s">
        <v>8</v>
      </c>
      <c r="C114" s="22">
        <v>0</v>
      </c>
      <c r="D114" s="22">
        <v>0</v>
      </c>
      <c r="E114" s="30"/>
      <c r="F114" s="30"/>
      <c r="G114" s="30"/>
      <c r="H114" s="30"/>
      <c r="I114" s="30"/>
    </row>
    <row r="115" spans="1:9" ht="16.55" customHeight="1">
      <c r="A115" s="12"/>
      <c r="B115" s="2"/>
      <c r="C115" s="3"/>
      <c r="D115" s="13"/>
    </row>
    <row r="116" spans="1:9" ht="33.75" customHeight="1">
      <c r="A116" s="4"/>
      <c r="B116" s="12" t="s">
        <v>48</v>
      </c>
      <c r="C116" s="12" t="s">
        <v>49</v>
      </c>
      <c r="D116" s="12"/>
    </row>
    <row r="117" spans="1:9" ht="15.05" hidden="1" customHeight="1">
      <c r="B117" s="15"/>
      <c r="C117" s="15"/>
      <c r="D117" s="15"/>
    </row>
  </sheetData>
  <mergeCells count="19">
    <mergeCell ref="A1:D2"/>
    <mergeCell ref="A85:A90"/>
    <mergeCell ref="A79:A84"/>
    <mergeCell ref="A73:A78"/>
    <mergeCell ref="A55:A60"/>
    <mergeCell ref="A31:A36"/>
    <mergeCell ref="A19:A24"/>
    <mergeCell ref="A25:A30"/>
    <mergeCell ref="A37:A42"/>
    <mergeCell ref="A43:A48"/>
    <mergeCell ref="A5:A11"/>
    <mergeCell ref="A12:A18"/>
    <mergeCell ref="A49:A54"/>
    <mergeCell ref="A61:A66"/>
    <mergeCell ref="A67:A72"/>
    <mergeCell ref="A97:A102"/>
    <mergeCell ref="A109:A114"/>
    <mergeCell ref="A103:A108"/>
    <mergeCell ref="A91:A96"/>
  </mergeCells>
  <pageMargins left="0.7" right="0.11811023622047245" top="0.52" bottom="0.27559055118110237" header="0.35433070866141736" footer="0.27559055118110237"/>
  <pageSetup paperSize="9" scale="59" fitToWidth="2" fitToHeight="2" orientation="portrait" horizontalDpi="180" verticalDpi="180" r:id="rId1"/>
  <rowBreaks count="1" manualBreakCount="1">
    <brk id="6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4.4"/>
  <cols>
    <col min="1" max="1" width="18.44140625" customWidth="1"/>
  </cols>
  <sheetData>
    <row r="1" spans="1:1">
      <c r="A1" s="44">
        <f>1432.327+432.218+20.59+48.789+12.51+92.98+0.376+548.254+1939.653+299+50+3874.918</f>
        <v>8751.6149999999998</v>
      </c>
    </row>
    <row r="2" spans="1:1">
      <c r="A2">
        <v>27.182400000000001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7" sqref="A7"/>
    </sheetView>
  </sheetViews>
  <sheetFormatPr defaultRowHeight="14.4"/>
  <cols>
    <col min="1" max="1" width="16.77734375" customWidth="1"/>
  </cols>
  <sheetData>
    <row r="1" spans="1:1" ht="17.7">
      <c r="A1" s="42">
        <v>4773.7516999999998</v>
      </c>
    </row>
    <row r="2" spans="1:1" ht="17.7">
      <c r="A2" s="42">
        <v>5040.9031999999997</v>
      </c>
    </row>
    <row r="3" spans="1:1" ht="17.7">
      <c r="A3" s="42">
        <v>9385.9290999999994</v>
      </c>
    </row>
    <row r="4" spans="1:1" ht="17.7">
      <c r="A4" s="42">
        <v>5917.2110000000002</v>
      </c>
    </row>
    <row r="5" spans="1:1" ht="17.7">
      <c r="A5" s="42">
        <v>5580.4229999999998</v>
      </c>
    </row>
    <row r="6" spans="1:1" ht="17.7">
      <c r="A6" s="43">
        <v>5561.4229999999998</v>
      </c>
    </row>
    <row r="7" spans="1:1">
      <c r="A7">
        <f>SUM(A1:A6)</f>
        <v>36259.640999999996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2020-07-06T10:24:08Z</dcterms:modified>
</cp:coreProperties>
</file>